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dmin\Documents\ASÜS LANZ\Lohn FRINO\Lohnprogramm 2024\FRINO PRO 2024B\FRINO PRO 2024B-DE\"/>
    </mc:Choice>
  </mc:AlternateContent>
  <xr:revisionPtr revIDLastSave="0" documentId="13_ncr:1_{F6CED84A-4E06-46D0-A43F-42F10D0899E1}" xr6:coauthVersionLast="47" xr6:coauthVersionMax="47" xr10:uidLastSave="{00000000-0000-0000-0000-000000000000}"/>
  <bookViews>
    <workbookView xWindow="-120" yWindow="-120" windowWidth="29040" windowHeight="15720" tabRatio="723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59" i="14" l="1"/>
  <c r="R58" i="14"/>
  <c r="Q58" i="14"/>
  <c r="R57" i="14"/>
  <c r="Q57" i="14"/>
  <c r="R56" i="14"/>
  <c r="Q56" i="14"/>
  <c r="R55" i="14"/>
  <c r="Q55" i="14"/>
  <c r="Q59" i="11"/>
  <c r="R58" i="11"/>
  <c r="Q58" i="11"/>
  <c r="R57" i="11"/>
  <c r="Q57" i="11"/>
  <c r="R56" i="11"/>
  <c r="Q56" i="11"/>
  <c r="R55" i="11"/>
  <c r="Q55" i="11"/>
  <c r="S49" i="14"/>
  <c r="Q49" i="14"/>
  <c r="S48" i="14"/>
  <c r="S59" i="14" s="1"/>
  <c r="Q48" i="14"/>
  <c r="S47" i="14"/>
  <c r="S58" i="14" s="1"/>
  <c r="R47" i="14"/>
  <c r="Q47" i="14"/>
  <c r="S46" i="14"/>
  <c r="S57" i="14" s="1"/>
  <c r="R46" i="14"/>
  <c r="Q46" i="14"/>
  <c r="S45" i="14"/>
  <c r="S56" i="14" s="1"/>
  <c r="R45" i="14"/>
  <c r="Q45" i="14"/>
  <c r="S44" i="14"/>
  <c r="S55" i="14" s="1"/>
  <c r="R44" i="14"/>
  <c r="Q44" i="14"/>
  <c r="S49" i="11"/>
  <c r="Q49" i="11"/>
  <c r="S48" i="11"/>
  <c r="S59" i="11" s="1"/>
  <c r="Q48" i="11"/>
  <c r="S47" i="11"/>
  <c r="S58" i="11" s="1"/>
  <c r="R47" i="11"/>
  <c r="Q47" i="11"/>
  <c r="S46" i="11"/>
  <c r="S57" i="11" s="1"/>
  <c r="R46" i="11"/>
  <c r="Q46" i="11"/>
  <c r="S45" i="11"/>
  <c r="S56" i="11" s="1"/>
  <c r="R45" i="11"/>
  <c r="Q45" i="11"/>
  <c r="S44" i="11"/>
  <c r="S55" i="11" s="1"/>
  <c r="R44" i="11"/>
  <c r="Q44" i="11"/>
  <c r="A123" i="14" l="1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A16" i="19" l="1"/>
  <c r="L50" i="8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A68" i="7" l="1"/>
  <c r="C68" i="7"/>
  <c r="D68" i="7"/>
  <c r="E68" i="7"/>
  <c r="A69" i="7"/>
  <c r="C69" i="7"/>
  <c r="D69" i="7"/>
  <c r="E69" i="7"/>
  <c r="A70" i="7"/>
  <c r="C70" i="7"/>
  <c r="D70" i="7"/>
  <c r="E70" i="7"/>
  <c r="A71" i="7"/>
  <c r="C71" i="7"/>
  <c r="D71" i="7"/>
  <c r="E71" i="7"/>
  <c r="A72" i="7"/>
  <c r="C72" i="7"/>
  <c r="D72" i="7"/>
  <c r="E72" i="7"/>
  <c r="A73" i="7"/>
  <c r="C73" i="7"/>
  <c r="D73" i="7"/>
  <c r="E73" i="7"/>
  <c r="A74" i="7"/>
  <c r="C74" i="7"/>
  <c r="D74" i="7"/>
  <c r="E74" i="7"/>
  <c r="A75" i="7"/>
  <c r="C75" i="7"/>
  <c r="D75" i="7"/>
  <c r="E75" i="7"/>
  <c r="A76" i="7"/>
  <c r="C76" i="7"/>
  <c r="D76" i="7"/>
  <c r="E76" i="7"/>
  <c r="A77" i="7"/>
  <c r="C77" i="7"/>
  <c r="D77" i="7"/>
  <c r="E77" i="7"/>
  <c r="A78" i="7"/>
  <c r="C78" i="7"/>
  <c r="D78" i="7"/>
  <c r="E78" i="7"/>
  <c r="A79" i="7"/>
  <c r="C79" i="7"/>
  <c r="D79" i="7"/>
  <c r="E79" i="7"/>
  <c r="A80" i="7"/>
  <c r="C80" i="7"/>
  <c r="D80" i="7"/>
  <c r="E80" i="7"/>
  <c r="A81" i="7"/>
  <c r="C81" i="7"/>
  <c r="D81" i="7"/>
  <c r="E81" i="7"/>
  <c r="A82" i="7"/>
  <c r="C82" i="7"/>
  <c r="D82" i="7"/>
  <c r="E82" i="7"/>
  <c r="A83" i="7"/>
  <c r="C83" i="7"/>
  <c r="D83" i="7"/>
  <c r="E83" i="7"/>
  <c r="A84" i="7"/>
  <c r="C84" i="7"/>
  <c r="D84" i="7"/>
  <c r="E84" i="7"/>
  <c r="A85" i="7"/>
  <c r="C85" i="7"/>
  <c r="D85" i="7"/>
  <c r="E85" i="7"/>
  <c r="A86" i="7"/>
  <c r="C86" i="7"/>
  <c r="D86" i="7"/>
  <c r="A87" i="7"/>
  <c r="C87" i="7"/>
  <c r="D87" i="7"/>
  <c r="E87" i="7"/>
  <c r="A88" i="7"/>
  <c r="C88" i="7"/>
  <c r="D88" i="7"/>
  <c r="E88" i="7"/>
  <c r="A89" i="7"/>
  <c r="C89" i="7"/>
  <c r="D89" i="7"/>
  <c r="E89" i="7"/>
  <c r="A90" i="7"/>
  <c r="C90" i="7"/>
  <c r="D90" i="7"/>
  <c r="E90" i="7"/>
  <c r="A91" i="7"/>
  <c r="C91" i="7"/>
  <c r="D91" i="7"/>
  <c r="E91" i="7"/>
  <c r="A92" i="7"/>
  <c r="C92" i="7"/>
  <c r="D92" i="7"/>
  <c r="E92" i="7"/>
  <c r="A93" i="7"/>
  <c r="C93" i="7"/>
  <c r="D93" i="7"/>
  <c r="E93" i="7"/>
  <c r="A94" i="7"/>
  <c r="C94" i="7"/>
  <c r="D94" i="7"/>
  <c r="E94" i="7"/>
  <c r="A95" i="7"/>
  <c r="C95" i="7"/>
  <c r="D95" i="7"/>
  <c r="E95" i="7"/>
  <c r="A96" i="7"/>
  <c r="C96" i="7"/>
  <c r="D96" i="7"/>
  <c r="E96" i="7"/>
  <c r="A97" i="7"/>
  <c r="C97" i="7"/>
  <c r="D97" i="7"/>
  <c r="E97" i="7"/>
  <c r="A98" i="7"/>
  <c r="C98" i="7"/>
  <c r="D98" i="7"/>
  <c r="E98" i="7"/>
  <c r="A99" i="7"/>
  <c r="C99" i="7"/>
  <c r="D99" i="7"/>
  <c r="E99" i="7"/>
  <c r="A100" i="7"/>
  <c r="C100" i="7"/>
  <c r="D100" i="7"/>
  <c r="E100" i="7"/>
  <c r="A101" i="7"/>
  <c r="C101" i="7"/>
  <c r="D101" i="7"/>
  <c r="E101" i="7"/>
  <c r="A102" i="7"/>
  <c r="C102" i="7"/>
  <c r="D102" i="7"/>
  <c r="E102" i="7"/>
  <c r="A103" i="7"/>
  <c r="C103" i="7"/>
  <c r="D103" i="7"/>
  <c r="E103" i="7"/>
  <c r="A104" i="7"/>
  <c r="C104" i="7"/>
  <c r="D104" i="7"/>
  <c r="E104" i="7"/>
  <c r="A105" i="7"/>
  <c r="C105" i="7"/>
  <c r="D105" i="7"/>
  <c r="E105" i="7"/>
  <c r="A106" i="7"/>
  <c r="C106" i="7"/>
  <c r="D106" i="7"/>
  <c r="E106" i="7"/>
  <c r="A107" i="7"/>
  <c r="C107" i="7"/>
  <c r="D107" i="7"/>
  <c r="E107" i="7"/>
  <c r="A108" i="7"/>
  <c r="C108" i="7"/>
  <c r="D108" i="7"/>
  <c r="E108" i="7"/>
  <c r="A109" i="7"/>
  <c r="C109" i="7"/>
  <c r="D109" i="7"/>
  <c r="E109" i="7"/>
  <c r="A110" i="7"/>
  <c r="C110" i="7"/>
  <c r="D110" i="7"/>
  <c r="E110" i="7"/>
  <c r="A111" i="7"/>
  <c r="C111" i="7"/>
  <c r="D111" i="7"/>
  <c r="E111" i="7"/>
  <c r="A112" i="7"/>
  <c r="C112" i="7"/>
  <c r="D112" i="7"/>
  <c r="E112" i="7"/>
  <c r="A113" i="7"/>
  <c r="C113" i="7"/>
  <c r="D113" i="7"/>
  <c r="E113" i="7"/>
  <c r="A114" i="7"/>
  <c r="C114" i="7"/>
  <c r="D114" i="7"/>
  <c r="E114" i="7"/>
  <c r="A115" i="7"/>
  <c r="C115" i="7"/>
  <c r="D115" i="7"/>
  <c r="E115" i="7"/>
  <c r="A116" i="7"/>
  <c r="C116" i="7"/>
  <c r="D116" i="7"/>
  <c r="E116" i="7"/>
  <c r="A117" i="7"/>
  <c r="C117" i="7"/>
  <c r="D117" i="7"/>
  <c r="E117" i="7"/>
  <c r="A118" i="7"/>
  <c r="C118" i="7"/>
  <c r="D118" i="7"/>
  <c r="E118" i="7"/>
  <c r="A119" i="7"/>
  <c r="C119" i="7"/>
  <c r="D119" i="7"/>
  <c r="E119" i="7"/>
  <c r="A120" i="7"/>
  <c r="C120" i="7"/>
  <c r="D120" i="7"/>
  <c r="E120" i="7"/>
  <c r="A121" i="7"/>
  <c r="C121" i="7"/>
  <c r="D121" i="7"/>
  <c r="E121" i="7"/>
  <c r="A68" i="8"/>
  <c r="C68" i="8"/>
  <c r="D68" i="8"/>
  <c r="E68" i="8"/>
  <c r="A69" i="8"/>
  <c r="C69" i="8"/>
  <c r="D69" i="8"/>
  <c r="E69" i="8"/>
  <c r="A70" i="8"/>
  <c r="C70" i="8"/>
  <c r="D70" i="8"/>
  <c r="E70" i="8"/>
  <c r="A71" i="8"/>
  <c r="C71" i="8"/>
  <c r="D71" i="8"/>
  <c r="E71" i="8"/>
  <c r="A72" i="8"/>
  <c r="C72" i="8"/>
  <c r="D72" i="8"/>
  <c r="E72" i="8"/>
  <c r="A73" i="8"/>
  <c r="C73" i="8"/>
  <c r="D73" i="8"/>
  <c r="E73" i="8"/>
  <c r="A74" i="8"/>
  <c r="C74" i="8"/>
  <c r="D74" i="8"/>
  <c r="E74" i="8"/>
  <c r="A75" i="8"/>
  <c r="C75" i="8"/>
  <c r="D75" i="8"/>
  <c r="E75" i="8"/>
  <c r="A76" i="8"/>
  <c r="C76" i="8"/>
  <c r="D76" i="8"/>
  <c r="E76" i="8"/>
  <c r="A77" i="8"/>
  <c r="C77" i="8"/>
  <c r="D77" i="8"/>
  <c r="E77" i="8"/>
  <c r="A78" i="8"/>
  <c r="C78" i="8"/>
  <c r="D78" i="8"/>
  <c r="E78" i="8"/>
  <c r="A79" i="8"/>
  <c r="C79" i="8"/>
  <c r="D79" i="8"/>
  <c r="E79" i="8"/>
  <c r="A80" i="8"/>
  <c r="C80" i="8"/>
  <c r="D80" i="8"/>
  <c r="E80" i="8"/>
  <c r="A81" i="8"/>
  <c r="C81" i="8"/>
  <c r="D81" i="8"/>
  <c r="E81" i="8"/>
  <c r="A82" i="8"/>
  <c r="C82" i="8"/>
  <c r="D82" i="8"/>
  <c r="E82" i="8"/>
  <c r="A83" i="8"/>
  <c r="C83" i="8"/>
  <c r="D83" i="8"/>
  <c r="E83" i="8"/>
  <c r="A84" i="8"/>
  <c r="C84" i="8"/>
  <c r="D84" i="8"/>
  <c r="E84" i="8"/>
  <c r="A85" i="8"/>
  <c r="C85" i="8"/>
  <c r="D85" i="8"/>
  <c r="E85" i="8"/>
  <c r="A86" i="8"/>
  <c r="C86" i="8"/>
  <c r="D86" i="8"/>
  <c r="A87" i="8"/>
  <c r="C87" i="8"/>
  <c r="D87" i="8"/>
  <c r="E87" i="8"/>
  <c r="A88" i="8"/>
  <c r="C88" i="8"/>
  <c r="D88" i="8"/>
  <c r="E88" i="8"/>
  <c r="A89" i="8"/>
  <c r="C89" i="8"/>
  <c r="D89" i="8"/>
  <c r="E89" i="8"/>
  <c r="A90" i="8"/>
  <c r="C90" i="8"/>
  <c r="D90" i="8"/>
  <c r="E90" i="8"/>
  <c r="A91" i="8"/>
  <c r="C91" i="8"/>
  <c r="D91" i="8"/>
  <c r="E91" i="8"/>
  <c r="A92" i="8"/>
  <c r="C92" i="8"/>
  <c r="D92" i="8"/>
  <c r="E92" i="8"/>
  <c r="A93" i="8"/>
  <c r="C93" i="8"/>
  <c r="D93" i="8"/>
  <c r="E93" i="8"/>
  <c r="A94" i="8"/>
  <c r="C94" i="8"/>
  <c r="D94" i="8"/>
  <c r="E94" i="8"/>
  <c r="A95" i="8"/>
  <c r="C95" i="8"/>
  <c r="D95" i="8"/>
  <c r="E95" i="8"/>
  <c r="A96" i="8"/>
  <c r="C96" i="8"/>
  <c r="D96" i="8"/>
  <c r="E96" i="8"/>
  <c r="A97" i="8"/>
  <c r="C97" i="8"/>
  <c r="D97" i="8"/>
  <c r="E97" i="8"/>
  <c r="A98" i="8"/>
  <c r="C98" i="8"/>
  <c r="D98" i="8"/>
  <c r="E98" i="8"/>
  <c r="A99" i="8"/>
  <c r="C99" i="8"/>
  <c r="D99" i="8"/>
  <c r="E99" i="8"/>
  <c r="A100" i="8"/>
  <c r="C100" i="8"/>
  <c r="D100" i="8"/>
  <c r="E100" i="8"/>
  <c r="A101" i="8"/>
  <c r="C101" i="8"/>
  <c r="D101" i="8"/>
  <c r="E101" i="8"/>
  <c r="A102" i="8"/>
  <c r="C102" i="8"/>
  <c r="D102" i="8"/>
  <c r="E102" i="8"/>
  <c r="A103" i="8"/>
  <c r="C103" i="8"/>
  <c r="D103" i="8"/>
  <c r="E103" i="8"/>
  <c r="A104" i="8"/>
  <c r="C104" i="8"/>
  <c r="D104" i="8"/>
  <c r="E104" i="8"/>
  <c r="A105" i="8"/>
  <c r="C105" i="8"/>
  <c r="D105" i="8"/>
  <c r="E105" i="8"/>
  <c r="A106" i="8"/>
  <c r="C106" i="8"/>
  <c r="D106" i="8"/>
  <c r="E106" i="8"/>
  <c r="A107" i="8"/>
  <c r="C107" i="8"/>
  <c r="D107" i="8"/>
  <c r="E107" i="8"/>
  <c r="A108" i="8"/>
  <c r="C108" i="8"/>
  <c r="D108" i="8"/>
  <c r="E108" i="8"/>
  <c r="A109" i="8"/>
  <c r="C109" i="8"/>
  <c r="D109" i="8"/>
  <c r="E109" i="8"/>
  <c r="A110" i="8"/>
  <c r="C110" i="8"/>
  <c r="D110" i="8"/>
  <c r="E110" i="8"/>
  <c r="A111" i="8"/>
  <c r="C111" i="8"/>
  <c r="D111" i="8"/>
  <c r="E111" i="8"/>
  <c r="A112" i="8"/>
  <c r="C112" i="8"/>
  <c r="D112" i="8"/>
  <c r="E112" i="8"/>
  <c r="A113" i="8"/>
  <c r="C113" i="8"/>
  <c r="D113" i="8"/>
  <c r="E113" i="8"/>
  <c r="A114" i="8"/>
  <c r="C114" i="8"/>
  <c r="D114" i="8"/>
  <c r="E114" i="8"/>
  <c r="A115" i="8"/>
  <c r="C115" i="8"/>
  <c r="D115" i="8"/>
  <c r="E115" i="8"/>
  <c r="A116" i="8"/>
  <c r="C116" i="8"/>
  <c r="D116" i="8"/>
  <c r="E116" i="8"/>
  <c r="A117" i="8"/>
  <c r="C117" i="8"/>
  <c r="D117" i="8"/>
  <c r="E117" i="8"/>
  <c r="A118" i="8"/>
  <c r="C118" i="8"/>
  <c r="D118" i="8"/>
  <c r="E118" i="8"/>
  <c r="A119" i="8"/>
  <c r="C119" i="8"/>
  <c r="D119" i="8"/>
  <c r="E119" i="8"/>
  <c r="A120" i="8"/>
  <c r="C120" i="8"/>
  <c r="D120" i="8"/>
  <c r="E120" i="8"/>
  <c r="A121" i="8"/>
  <c r="C121" i="8"/>
  <c r="D121" i="8"/>
  <c r="E121" i="8"/>
  <c r="A68" i="9"/>
  <c r="C68" i="9"/>
  <c r="D68" i="9"/>
  <c r="E68" i="9"/>
  <c r="A69" i="9"/>
  <c r="C69" i="9"/>
  <c r="D69" i="9"/>
  <c r="E69" i="9"/>
  <c r="A70" i="9"/>
  <c r="C70" i="9"/>
  <c r="D70" i="9"/>
  <c r="E70" i="9"/>
  <c r="A71" i="9"/>
  <c r="C71" i="9"/>
  <c r="D71" i="9"/>
  <c r="E71" i="9"/>
  <c r="A72" i="9"/>
  <c r="C72" i="9"/>
  <c r="D72" i="9"/>
  <c r="E72" i="9"/>
  <c r="A73" i="9"/>
  <c r="C73" i="9"/>
  <c r="D73" i="9"/>
  <c r="E73" i="9"/>
  <c r="A74" i="9"/>
  <c r="C74" i="9"/>
  <c r="D74" i="9"/>
  <c r="E74" i="9"/>
  <c r="A75" i="9"/>
  <c r="C75" i="9"/>
  <c r="D75" i="9"/>
  <c r="E75" i="9"/>
  <c r="A76" i="9"/>
  <c r="C76" i="9"/>
  <c r="D76" i="9"/>
  <c r="E76" i="9"/>
  <c r="A77" i="9"/>
  <c r="C77" i="9"/>
  <c r="D77" i="9"/>
  <c r="E77" i="9"/>
  <c r="A78" i="9"/>
  <c r="C78" i="9"/>
  <c r="D78" i="9"/>
  <c r="E78" i="9"/>
  <c r="A79" i="9"/>
  <c r="C79" i="9"/>
  <c r="D79" i="9"/>
  <c r="E79" i="9"/>
  <c r="A80" i="9"/>
  <c r="C80" i="9"/>
  <c r="D80" i="9"/>
  <c r="E80" i="9"/>
  <c r="A81" i="9"/>
  <c r="C81" i="9"/>
  <c r="D81" i="9"/>
  <c r="E81" i="9"/>
  <c r="A82" i="9"/>
  <c r="C82" i="9"/>
  <c r="D82" i="9"/>
  <c r="E82" i="9"/>
  <c r="A83" i="9"/>
  <c r="C83" i="9"/>
  <c r="D83" i="9"/>
  <c r="E83" i="9"/>
  <c r="A84" i="9"/>
  <c r="C84" i="9"/>
  <c r="D84" i="9"/>
  <c r="E84" i="9"/>
  <c r="A85" i="9"/>
  <c r="C85" i="9"/>
  <c r="D85" i="9"/>
  <c r="E85" i="9"/>
  <c r="A86" i="9"/>
  <c r="C86" i="9"/>
  <c r="D86" i="9"/>
  <c r="A87" i="9"/>
  <c r="C87" i="9"/>
  <c r="D87" i="9"/>
  <c r="E87" i="9"/>
  <c r="A88" i="9"/>
  <c r="C88" i="9"/>
  <c r="D88" i="9"/>
  <c r="E88" i="9"/>
  <c r="A89" i="9"/>
  <c r="C89" i="9"/>
  <c r="D89" i="9"/>
  <c r="E89" i="9"/>
  <c r="A90" i="9"/>
  <c r="C90" i="9"/>
  <c r="D90" i="9"/>
  <c r="E90" i="9"/>
  <c r="A91" i="9"/>
  <c r="C91" i="9"/>
  <c r="D91" i="9"/>
  <c r="E91" i="9"/>
  <c r="A92" i="9"/>
  <c r="C92" i="9"/>
  <c r="D92" i="9"/>
  <c r="E92" i="9"/>
  <c r="A93" i="9"/>
  <c r="C93" i="9"/>
  <c r="D93" i="9"/>
  <c r="E93" i="9"/>
  <c r="A94" i="9"/>
  <c r="C94" i="9"/>
  <c r="D94" i="9"/>
  <c r="E94" i="9"/>
  <c r="A95" i="9"/>
  <c r="C95" i="9"/>
  <c r="D95" i="9"/>
  <c r="E95" i="9"/>
  <c r="A96" i="9"/>
  <c r="C96" i="9"/>
  <c r="D96" i="9"/>
  <c r="E96" i="9"/>
  <c r="A97" i="9"/>
  <c r="C97" i="9"/>
  <c r="D97" i="9"/>
  <c r="E97" i="9"/>
  <c r="A98" i="9"/>
  <c r="C98" i="9"/>
  <c r="D98" i="9"/>
  <c r="E98" i="9"/>
  <c r="A99" i="9"/>
  <c r="C99" i="9"/>
  <c r="D99" i="9"/>
  <c r="E99" i="9"/>
  <c r="A100" i="9"/>
  <c r="C100" i="9"/>
  <c r="D100" i="9"/>
  <c r="E100" i="9"/>
  <c r="A101" i="9"/>
  <c r="C101" i="9"/>
  <c r="D101" i="9"/>
  <c r="E101" i="9"/>
  <c r="A102" i="9"/>
  <c r="C102" i="9"/>
  <c r="D102" i="9"/>
  <c r="E102" i="9"/>
  <c r="A103" i="9"/>
  <c r="C103" i="9"/>
  <c r="D103" i="9"/>
  <c r="E103" i="9"/>
  <c r="A104" i="9"/>
  <c r="C104" i="9"/>
  <c r="D104" i="9"/>
  <c r="E104" i="9"/>
  <c r="A105" i="9"/>
  <c r="C105" i="9"/>
  <c r="D105" i="9"/>
  <c r="E105" i="9"/>
  <c r="A106" i="9"/>
  <c r="C106" i="9"/>
  <c r="D106" i="9"/>
  <c r="E106" i="9"/>
  <c r="A107" i="9"/>
  <c r="C107" i="9"/>
  <c r="D107" i="9"/>
  <c r="E107" i="9"/>
  <c r="A108" i="9"/>
  <c r="C108" i="9"/>
  <c r="D108" i="9"/>
  <c r="E108" i="9"/>
  <c r="A109" i="9"/>
  <c r="C109" i="9"/>
  <c r="D109" i="9"/>
  <c r="E109" i="9"/>
  <c r="A110" i="9"/>
  <c r="C110" i="9"/>
  <c r="D110" i="9"/>
  <c r="E110" i="9"/>
  <c r="A111" i="9"/>
  <c r="C111" i="9"/>
  <c r="D111" i="9"/>
  <c r="E111" i="9"/>
  <c r="A112" i="9"/>
  <c r="C112" i="9"/>
  <c r="D112" i="9"/>
  <c r="E112" i="9"/>
  <c r="A113" i="9"/>
  <c r="C113" i="9"/>
  <c r="D113" i="9"/>
  <c r="E113" i="9"/>
  <c r="A114" i="9"/>
  <c r="C114" i="9"/>
  <c r="D114" i="9"/>
  <c r="E114" i="9"/>
  <c r="A115" i="9"/>
  <c r="C115" i="9"/>
  <c r="D115" i="9"/>
  <c r="E115" i="9"/>
  <c r="A116" i="9"/>
  <c r="C116" i="9"/>
  <c r="D116" i="9"/>
  <c r="E116" i="9"/>
  <c r="A117" i="9"/>
  <c r="C117" i="9"/>
  <c r="D117" i="9"/>
  <c r="E117" i="9"/>
  <c r="A118" i="9"/>
  <c r="C118" i="9"/>
  <c r="D118" i="9"/>
  <c r="E118" i="9"/>
  <c r="A119" i="9"/>
  <c r="C119" i="9"/>
  <c r="D119" i="9"/>
  <c r="E119" i="9"/>
  <c r="A120" i="9"/>
  <c r="C120" i="9"/>
  <c r="D120" i="9"/>
  <c r="E120" i="9"/>
  <c r="A121" i="9"/>
  <c r="C121" i="9"/>
  <c r="D121" i="9"/>
  <c r="E121" i="9"/>
  <c r="A68" i="10"/>
  <c r="C68" i="10"/>
  <c r="D68" i="10"/>
  <c r="E68" i="10"/>
  <c r="A69" i="10"/>
  <c r="C69" i="10"/>
  <c r="D69" i="10"/>
  <c r="E69" i="10"/>
  <c r="A70" i="10"/>
  <c r="C70" i="10"/>
  <c r="D70" i="10"/>
  <c r="E70" i="10"/>
  <c r="A71" i="10"/>
  <c r="C71" i="10"/>
  <c r="D71" i="10"/>
  <c r="E71" i="10"/>
  <c r="A72" i="10"/>
  <c r="C72" i="10"/>
  <c r="D72" i="10"/>
  <c r="E72" i="10"/>
  <c r="A73" i="10"/>
  <c r="C73" i="10"/>
  <c r="D73" i="10"/>
  <c r="E73" i="10"/>
  <c r="A74" i="10"/>
  <c r="C74" i="10"/>
  <c r="D74" i="10"/>
  <c r="E74" i="10"/>
  <c r="A75" i="10"/>
  <c r="C75" i="10"/>
  <c r="D75" i="10"/>
  <c r="E75" i="10"/>
  <c r="A76" i="10"/>
  <c r="C76" i="10"/>
  <c r="D76" i="10"/>
  <c r="E76" i="10"/>
  <c r="A77" i="10"/>
  <c r="C77" i="10"/>
  <c r="D77" i="10"/>
  <c r="E77" i="10"/>
  <c r="A78" i="10"/>
  <c r="C78" i="10"/>
  <c r="D78" i="10"/>
  <c r="E78" i="10"/>
  <c r="A79" i="10"/>
  <c r="C79" i="10"/>
  <c r="D79" i="10"/>
  <c r="E79" i="10"/>
  <c r="A80" i="10"/>
  <c r="C80" i="10"/>
  <c r="D80" i="10"/>
  <c r="E80" i="10"/>
  <c r="A81" i="10"/>
  <c r="C81" i="10"/>
  <c r="D81" i="10"/>
  <c r="E81" i="10"/>
  <c r="A82" i="10"/>
  <c r="C82" i="10"/>
  <c r="D82" i="10"/>
  <c r="E82" i="10"/>
  <c r="A83" i="10"/>
  <c r="C83" i="10"/>
  <c r="D83" i="10"/>
  <c r="E83" i="10"/>
  <c r="A84" i="10"/>
  <c r="C84" i="10"/>
  <c r="D84" i="10"/>
  <c r="E84" i="10"/>
  <c r="A85" i="10"/>
  <c r="C85" i="10"/>
  <c r="D85" i="10"/>
  <c r="E85" i="10"/>
  <c r="A86" i="10"/>
  <c r="C86" i="10"/>
  <c r="D86" i="10"/>
  <c r="A87" i="10"/>
  <c r="C87" i="10"/>
  <c r="D87" i="10"/>
  <c r="E87" i="10"/>
  <c r="A88" i="10"/>
  <c r="C88" i="10"/>
  <c r="D88" i="10"/>
  <c r="E88" i="10"/>
  <c r="A89" i="10"/>
  <c r="C89" i="10"/>
  <c r="D89" i="10"/>
  <c r="E89" i="10"/>
  <c r="A90" i="10"/>
  <c r="C90" i="10"/>
  <c r="D90" i="10"/>
  <c r="E90" i="10"/>
  <c r="A91" i="10"/>
  <c r="C91" i="10"/>
  <c r="D91" i="10"/>
  <c r="E91" i="10"/>
  <c r="A92" i="10"/>
  <c r="C92" i="10"/>
  <c r="D92" i="10"/>
  <c r="E92" i="10"/>
  <c r="A93" i="10"/>
  <c r="C93" i="10"/>
  <c r="D93" i="10"/>
  <c r="E93" i="10"/>
  <c r="A94" i="10"/>
  <c r="C94" i="10"/>
  <c r="D94" i="10"/>
  <c r="E94" i="10"/>
  <c r="A95" i="10"/>
  <c r="C95" i="10"/>
  <c r="D95" i="10"/>
  <c r="E95" i="10"/>
  <c r="A96" i="10"/>
  <c r="C96" i="10"/>
  <c r="D96" i="10"/>
  <c r="E96" i="10"/>
  <c r="A97" i="10"/>
  <c r="C97" i="10"/>
  <c r="D97" i="10"/>
  <c r="E97" i="10"/>
  <c r="A98" i="10"/>
  <c r="C98" i="10"/>
  <c r="D98" i="10"/>
  <c r="E98" i="10"/>
  <c r="A99" i="10"/>
  <c r="C99" i="10"/>
  <c r="D99" i="10"/>
  <c r="E99" i="10"/>
  <c r="A100" i="10"/>
  <c r="C100" i="10"/>
  <c r="D100" i="10"/>
  <c r="E100" i="10"/>
  <c r="A101" i="10"/>
  <c r="C101" i="10"/>
  <c r="D101" i="10"/>
  <c r="E101" i="10"/>
  <c r="A102" i="10"/>
  <c r="C102" i="10"/>
  <c r="D102" i="10"/>
  <c r="E102" i="10"/>
  <c r="A103" i="10"/>
  <c r="C103" i="10"/>
  <c r="D103" i="10"/>
  <c r="E103" i="10"/>
  <c r="A104" i="10"/>
  <c r="C104" i="10"/>
  <c r="D104" i="10"/>
  <c r="E104" i="10"/>
  <c r="A105" i="10"/>
  <c r="C105" i="10"/>
  <c r="D105" i="10"/>
  <c r="E105" i="10"/>
  <c r="A106" i="10"/>
  <c r="C106" i="10"/>
  <c r="D106" i="10"/>
  <c r="E106" i="10"/>
  <c r="A107" i="10"/>
  <c r="C107" i="10"/>
  <c r="D107" i="10"/>
  <c r="E107" i="10"/>
  <c r="A108" i="10"/>
  <c r="C108" i="10"/>
  <c r="D108" i="10"/>
  <c r="E108" i="10"/>
  <c r="A109" i="10"/>
  <c r="C109" i="10"/>
  <c r="D109" i="10"/>
  <c r="E109" i="10"/>
  <c r="A110" i="10"/>
  <c r="C110" i="10"/>
  <c r="D110" i="10"/>
  <c r="E110" i="10"/>
  <c r="A111" i="10"/>
  <c r="C111" i="10"/>
  <c r="D111" i="10"/>
  <c r="E111" i="10"/>
  <c r="A112" i="10"/>
  <c r="C112" i="10"/>
  <c r="D112" i="10"/>
  <c r="E112" i="10"/>
  <c r="A113" i="10"/>
  <c r="C113" i="10"/>
  <c r="D113" i="10"/>
  <c r="E113" i="10"/>
  <c r="A114" i="10"/>
  <c r="C114" i="10"/>
  <c r="D114" i="10"/>
  <c r="E114" i="10"/>
  <c r="A115" i="10"/>
  <c r="C115" i="10"/>
  <c r="D115" i="10"/>
  <c r="E115" i="10"/>
  <c r="A116" i="10"/>
  <c r="C116" i="10"/>
  <c r="D116" i="10"/>
  <c r="E116" i="10"/>
  <c r="A117" i="10"/>
  <c r="C117" i="10"/>
  <c r="D117" i="10"/>
  <c r="E117" i="10"/>
  <c r="A118" i="10"/>
  <c r="C118" i="10"/>
  <c r="D118" i="10"/>
  <c r="E118" i="10"/>
  <c r="A119" i="10"/>
  <c r="C119" i="10"/>
  <c r="D119" i="10"/>
  <c r="E119" i="10"/>
  <c r="A120" i="10"/>
  <c r="C120" i="10"/>
  <c r="D120" i="10"/>
  <c r="E120" i="10"/>
  <c r="A121" i="10"/>
  <c r="C121" i="10"/>
  <c r="D121" i="10"/>
  <c r="E121" i="10"/>
  <c r="A68" i="12"/>
  <c r="C68" i="12"/>
  <c r="D68" i="12"/>
  <c r="E68" i="12"/>
  <c r="A69" i="12"/>
  <c r="C69" i="12"/>
  <c r="D69" i="12"/>
  <c r="E69" i="12"/>
  <c r="A70" i="12"/>
  <c r="C70" i="12"/>
  <c r="D70" i="12"/>
  <c r="E70" i="12"/>
  <c r="A71" i="12"/>
  <c r="C71" i="12"/>
  <c r="D71" i="12"/>
  <c r="E71" i="12"/>
  <c r="A72" i="12"/>
  <c r="C72" i="12"/>
  <c r="D72" i="12"/>
  <c r="E72" i="12"/>
  <c r="A73" i="12"/>
  <c r="C73" i="12"/>
  <c r="D73" i="12"/>
  <c r="E73" i="12"/>
  <c r="A74" i="12"/>
  <c r="C74" i="12"/>
  <c r="D74" i="12"/>
  <c r="E74" i="12"/>
  <c r="A75" i="12"/>
  <c r="C75" i="12"/>
  <c r="D75" i="12"/>
  <c r="E75" i="12"/>
  <c r="A76" i="12"/>
  <c r="C76" i="12"/>
  <c r="D76" i="12"/>
  <c r="E76" i="12"/>
  <c r="A77" i="12"/>
  <c r="C77" i="12"/>
  <c r="D77" i="12"/>
  <c r="E77" i="12"/>
  <c r="A78" i="12"/>
  <c r="C78" i="12"/>
  <c r="D78" i="12"/>
  <c r="E78" i="12"/>
  <c r="A79" i="12"/>
  <c r="C79" i="12"/>
  <c r="D79" i="12"/>
  <c r="E79" i="12"/>
  <c r="A80" i="12"/>
  <c r="C80" i="12"/>
  <c r="D80" i="12"/>
  <c r="E80" i="12"/>
  <c r="A81" i="12"/>
  <c r="C81" i="12"/>
  <c r="D81" i="12"/>
  <c r="E81" i="12"/>
  <c r="A82" i="12"/>
  <c r="C82" i="12"/>
  <c r="D82" i="12"/>
  <c r="E82" i="12"/>
  <c r="A83" i="12"/>
  <c r="C83" i="12"/>
  <c r="D83" i="12"/>
  <c r="E83" i="12"/>
  <c r="A84" i="12"/>
  <c r="C84" i="12"/>
  <c r="D84" i="12"/>
  <c r="E84" i="12"/>
  <c r="A85" i="12"/>
  <c r="C85" i="12"/>
  <c r="D85" i="12"/>
  <c r="E85" i="12"/>
  <c r="A86" i="12"/>
  <c r="C86" i="12"/>
  <c r="D86" i="12"/>
  <c r="A87" i="12"/>
  <c r="C87" i="12"/>
  <c r="D87" i="12"/>
  <c r="E87" i="12"/>
  <c r="A88" i="12"/>
  <c r="C88" i="12"/>
  <c r="D88" i="12"/>
  <c r="E88" i="12"/>
  <c r="A89" i="12"/>
  <c r="C89" i="12"/>
  <c r="D89" i="12"/>
  <c r="E89" i="12"/>
  <c r="A90" i="12"/>
  <c r="C90" i="12"/>
  <c r="D90" i="12"/>
  <c r="E90" i="12"/>
  <c r="A91" i="12"/>
  <c r="C91" i="12"/>
  <c r="D91" i="12"/>
  <c r="E91" i="12"/>
  <c r="A92" i="12"/>
  <c r="C92" i="12"/>
  <c r="D92" i="12"/>
  <c r="E92" i="12"/>
  <c r="A93" i="12"/>
  <c r="C93" i="12"/>
  <c r="D93" i="12"/>
  <c r="E93" i="12"/>
  <c r="A94" i="12"/>
  <c r="C94" i="12"/>
  <c r="D94" i="12"/>
  <c r="E94" i="12"/>
  <c r="A95" i="12"/>
  <c r="C95" i="12"/>
  <c r="D95" i="12"/>
  <c r="E95" i="12"/>
  <c r="A96" i="12"/>
  <c r="C96" i="12"/>
  <c r="D96" i="12"/>
  <c r="E96" i="12"/>
  <c r="A97" i="12"/>
  <c r="C97" i="12"/>
  <c r="D97" i="12"/>
  <c r="E97" i="12"/>
  <c r="A98" i="12"/>
  <c r="C98" i="12"/>
  <c r="D98" i="12"/>
  <c r="E98" i="12"/>
  <c r="A99" i="12"/>
  <c r="C99" i="12"/>
  <c r="D99" i="12"/>
  <c r="E99" i="12"/>
  <c r="A100" i="12"/>
  <c r="C100" i="12"/>
  <c r="D100" i="12"/>
  <c r="E100" i="12"/>
  <c r="A101" i="12"/>
  <c r="C101" i="12"/>
  <c r="D101" i="12"/>
  <c r="E101" i="12"/>
  <c r="A102" i="12"/>
  <c r="C102" i="12"/>
  <c r="D102" i="12"/>
  <c r="E102" i="12"/>
  <c r="A103" i="12"/>
  <c r="C103" i="12"/>
  <c r="D103" i="12"/>
  <c r="E103" i="12"/>
  <c r="A104" i="12"/>
  <c r="C104" i="12"/>
  <c r="D104" i="12"/>
  <c r="E104" i="12"/>
  <c r="A105" i="12"/>
  <c r="C105" i="12"/>
  <c r="D105" i="12"/>
  <c r="E105" i="12"/>
  <c r="A106" i="12"/>
  <c r="C106" i="12"/>
  <c r="D106" i="12"/>
  <c r="E106" i="12"/>
  <c r="A107" i="12"/>
  <c r="C107" i="12"/>
  <c r="D107" i="12"/>
  <c r="E107" i="12"/>
  <c r="A108" i="12"/>
  <c r="C108" i="12"/>
  <c r="D108" i="12"/>
  <c r="E108" i="12"/>
  <c r="A109" i="12"/>
  <c r="C109" i="12"/>
  <c r="D109" i="12"/>
  <c r="E109" i="12"/>
  <c r="A110" i="12"/>
  <c r="C110" i="12"/>
  <c r="D110" i="12"/>
  <c r="E110" i="12"/>
  <c r="A111" i="12"/>
  <c r="C111" i="12"/>
  <c r="D111" i="12"/>
  <c r="E111" i="12"/>
  <c r="A112" i="12"/>
  <c r="C112" i="12"/>
  <c r="D112" i="12"/>
  <c r="E112" i="12"/>
  <c r="A113" i="12"/>
  <c r="C113" i="12"/>
  <c r="D113" i="12"/>
  <c r="E113" i="12"/>
  <c r="A114" i="12"/>
  <c r="C114" i="12"/>
  <c r="D114" i="12"/>
  <c r="E114" i="12"/>
  <c r="A115" i="12"/>
  <c r="C115" i="12"/>
  <c r="D115" i="12"/>
  <c r="E115" i="12"/>
  <c r="A116" i="12"/>
  <c r="C116" i="12"/>
  <c r="D116" i="12"/>
  <c r="E116" i="12"/>
  <c r="A117" i="12"/>
  <c r="C117" i="12"/>
  <c r="D117" i="12"/>
  <c r="E117" i="12"/>
  <c r="A118" i="12"/>
  <c r="C118" i="12"/>
  <c r="D118" i="12"/>
  <c r="E118" i="12"/>
  <c r="A119" i="12"/>
  <c r="C119" i="12"/>
  <c r="D119" i="12"/>
  <c r="E119" i="12"/>
  <c r="A120" i="12"/>
  <c r="C120" i="12"/>
  <c r="D120" i="12"/>
  <c r="E120" i="12"/>
  <c r="A121" i="12"/>
  <c r="C121" i="12"/>
  <c r="D121" i="12"/>
  <c r="E121" i="12"/>
  <c r="A68" i="13"/>
  <c r="C68" i="13"/>
  <c r="D68" i="13"/>
  <c r="E68" i="13"/>
  <c r="A69" i="13"/>
  <c r="C69" i="13"/>
  <c r="D69" i="13"/>
  <c r="E69" i="13"/>
  <c r="A70" i="13"/>
  <c r="C70" i="13"/>
  <c r="D70" i="13"/>
  <c r="E70" i="13"/>
  <c r="A71" i="13"/>
  <c r="C71" i="13"/>
  <c r="D71" i="13"/>
  <c r="E71" i="13"/>
  <c r="A72" i="13"/>
  <c r="C72" i="13"/>
  <c r="D72" i="13"/>
  <c r="E72" i="13"/>
  <c r="A73" i="13"/>
  <c r="C73" i="13"/>
  <c r="D73" i="13"/>
  <c r="E73" i="13"/>
  <c r="A74" i="13"/>
  <c r="C74" i="13"/>
  <c r="D74" i="13"/>
  <c r="E74" i="13"/>
  <c r="A75" i="13"/>
  <c r="C75" i="13"/>
  <c r="D75" i="13"/>
  <c r="E75" i="13"/>
  <c r="A76" i="13"/>
  <c r="C76" i="13"/>
  <c r="D76" i="13"/>
  <c r="E76" i="13"/>
  <c r="A77" i="13"/>
  <c r="C77" i="13"/>
  <c r="D77" i="13"/>
  <c r="E77" i="13"/>
  <c r="A78" i="13"/>
  <c r="C78" i="13"/>
  <c r="D78" i="13"/>
  <c r="E78" i="13"/>
  <c r="A79" i="13"/>
  <c r="C79" i="13"/>
  <c r="D79" i="13"/>
  <c r="E79" i="13"/>
  <c r="A80" i="13"/>
  <c r="C80" i="13"/>
  <c r="D80" i="13"/>
  <c r="E80" i="13"/>
  <c r="A81" i="13"/>
  <c r="C81" i="13"/>
  <c r="D81" i="13"/>
  <c r="E81" i="13"/>
  <c r="A82" i="13"/>
  <c r="C82" i="13"/>
  <c r="D82" i="13"/>
  <c r="E82" i="13"/>
  <c r="A83" i="13"/>
  <c r="C83" i="13"/>
  <c r="D83" i="13"/>
  <c r="E83" i="13"/>
  <c r="A84" i="13"/>
  <c r="C84" i="13"/>
  <c r="D84" i="13"/>
  <c r="E84" i="13"/>
  <c r="A85" i="13"/>
  <c r="C85" i="13"/>
  <c r="D85" i="13"/>
  <c r="E85" i="13"/>
  <c r="A86" i="13"/>
  <c r="C86" i="13"/>
  <c r="D86" i="13"/>
  <c r="A87" i="13"/>
  <c r="C87" i="13"/>
  <c r="D87" i="13"/>
  <c r="E87" i="13"/>
  <c r="A88" i="13"/>
  <c r="C88" i="13"/>
  <c r="D88" i="13"/>
  <c r="E88" i="13"/>
  <c r="A89" i="13"/>
  <c r="C89" i="13"/>
  <c r="D89" i="13"/>
  <c r="E89" i="13"/>
  <c r="A90" i="13"/>
  <c r="C90" i="13"/>
  <c r="D90" i="13"/>
  <c r="E90" i="13"/>
  <c r="A91" i="13"/>
  <c r="C91" i="13"/>
  <c r="D91" i="13"/>
  <c r="E91" i="13"/>
  <c r="A92" i="13"/>
  <c r="C92" i="13"/>
  <c r="D92" i="13"/>
  <c r="E92" i="13"/>
  <c r="A93" i="13"/>
  <c r="C93" i="13"/>
  <c r="D93" i="13"/>
  <c r="E93" i="13"/>
  <c r="A94" i="13"/>
  <c r="C94" i="13"/>
  <c r="D94" i="13"/>
  <c r="E94" i="13"/>
  <c r="A95" i="13"/>
  <c r="C95" i="13"/>
  <c r="D95" i="13"/>
  <c r="E95" i="13"/>
  <c r="A96" i="13"/>
  <c r="C96" i="13"/>
  <c r="D96" i="13"/>
  <c r="E96" i="13"/>
  <c r="A97" i="13"/>
  <c r="C97" i="13"/>
  <c r="D97" i="13"/>
  <c r="E97" i="13"/>
  <c r="A98" i="13"/>
  <c r="C98" i="13"/>
  <c r="D98" i="13"/>
  <c r="E98" i="13"/>
  <c r="A99" i="13"/>
  <c r="C99" i="13"/>
  <c r="D99" i="13"/>
  <c r="E99" i="13"/>
  <c r="A100" i="13"/>
  <c r="C100" i="13"/>
  <c r="D100" i="13"/>
  <c r="E100" i="13"/>
  <c r="A101" i="13"/>
  <c r="C101" i="13"/>
  <c r="D101" i="13"/>
  <c r="E101" i="13"/>
  <c r="A102" i="13"/>
  <c r="C102" i="13"/>
  <c r="D102" i="13"/>
  <c r="E102" i="13"/>
  <c r="A103" i="13"/>
  <c r="C103" i="13"/>
  <c r="D103" i="13"/>
  <c r="E103" i="13"/>
  <c r="A104" i="13"/>
  <c r="C104" i="13"/>
  <c r="D104" i="13"/>
  <c r="E104" i="13"/>
  <c r="A105" i="13"/>
  <c r="C105" i="13"/>
  <c r="D105" i="13"/>
  <c r="E105" i="13"/>
  <c r="A106" i="13"/>
  <c r="C106" i="13"/>
  <c r="D106" i="13"/>
  <c r="E106" i="13"/>
  <c r="A107" i="13"/>
  <c r="C107" i="13"/>
  <c r="D107" i="13"/>
  <c r="E107" i="13"/>
  <c r="A108" i="13"/>
  <c r="C108" i="13"/>
  <c r="D108" i="13"/>
  <c r="E108" i="13"/>
  <c r="A109" i="13"/>
  <c r="C109" i="13"/>
  <c r="D109" i="13"/>
  <c r="E109" i="13"/>
  <c r="A110" i="13"/>
  <c r="C110" i="13"/>
  <c r="D110" i="13"/>
  <c r="E110" i="13"/>
  <c r="A111" i="13"/>
  <c r="C111" i="13"/>
  <c r="D111" i="13"/>
  <c r="E111" i="13"/>
  <c r="A112" i="13"/>
  <c r="C112" i="13"/>
  <c r="D112" i="13"/>
  <c r="E112" i="13"/>
  <c r="A113" i="13"/>
  <c r="C113" i="13"/>
  <c r="D113" i="13"/>
  <c r="E113" i="13"/>
  <c r="A114" i="13"/>
  <c r="C114" i="13"/>
  <c r="D114" i="13"/>
  <c r="E114" i="13"/>
  <c r="A115" i="13"/>
  <c r="C115" i="13"/>
  <c r="D115" i="13"/>
  <c r="E115" i="13"/>
  <c r="A116" i="13"/>
  <c r="C116" i="13"/>
  <c r="D116" i="13"/>
  <c r="E116" i="13"/>
  <c r="A117" i="13"/>
  <c r="C117" i="13"/>
  <c r="D117" i="13"/>
  <c r="E117" i="13"/>
  <c r="A118" i="13"/>
  <c r="C118" i="13"/>
  <c r="D118" i="13"/>
  <c r="E118" i="13"/>
  <c r="A119" i="13"/>
  <c r="C119" i="13"/>
  <c r="D119" i="13"/>
  <c r="E119" i="13"/>
  <c r="A120" i="13"/>
  <c r="C120" i="13"/>
  <c r="D120" i="13"/>
  <c r="E120" i="13"/>
  <c r="A121" i="13"/>
  <c r="C121" i="13"/>
  <c r="D121" i="13"/>
  <c r="E121" i="13"/>
  <c r="A68" i="15"/>
  <c r="C68" i="15"/>
  <c r="D68" i="15"/>
  <c r="E68" i="15"/>
  <c r="A69" i="15"/>
  <c r="C69" i="15"/>
  <c r="D69" i="15"/>
  <c r="E69" i="15"/>
  <c r="A70" i="15"/>
  <c r="C70" i="15"/>
  <c r="D70" i="15"/>
  <c r="E70" i="15"/>
  <c r="A71" i="15"/>
  <c r="C71" i="15"/>
  <c r="D71" i="15"/>
  <c r="E71" i="15"/>
  <c r="A72" i="15"/>
  <c r="C72" i="15"/>
  <c r="D72" i="15"/>
  <c r="E72" i="15"/>
  <c r="A73" i="15"/>
  <c r="C73" i="15"/>
  <c r="D73" i="15"/>
  <c r="E73" i="15"/>
  <c r="A74" i="15"/>
  <c r="C74" i="15"/>
  <c r="D74" i="15"/>
  <c r="E74" i="15"/>
  <c r="A75" i="15"/>
  <c r="C75" i="15"/>
  <c r="D75" i="15"/>
  <c r="E75" i="15"/>
  <c r="A76" i="15"/>
  <c r="C76" i="15"/>
  <c r="D76" i="15"/>
  <c r="E76" i="15"/>
  <c r="A77" i="15"/>
  <c r="C77" i="15"/>
  <c r="D77" i="15"/>
  <c r="E77" i="15"/>
  <c r="A78" i="15"/>
  <c r="C78" i="15"/>
  <c r="D78" i="15"/>
  <c r="E78" i="15"/>
  <c r="A79" i="15"/>
  <c r="C79" i="15"/>
  <c r="D79" i="15"/>
  <c r="E79" i="15"/>
  <c r="A80" i="15"/>
  <c r="C80" i="15"/>
  <c r="D80" i="15"/>
  <c r="E80" i="15"/>
  <c r="A81" i="15"/>
  <c r="C81" i="15"/>
  <c r="D81" i="15"/>
  <c r="E81" i="15"/>
  <c r="A82" i="15"/>
  <c r="C82" i="15"/>
  <c r="D82" i="15"/>
  <c r="E82" i="15"/>
  <c r="A83" i="15"/>
  <c r="C83" i="15"/>
  <c r="D83" i="15"/>
  <c r="E83" i="15"/>
  <c r="A84" i="15"/>
  <c r="C84" i="15"/>
  <c r="D84" i="15"/>
  <c r="E84" i="15"/>
  <c r="A85" i="15"/>
  <c r="C85" i="15"/>
  <c r="D85" i="15"/>
  <c r="E85" i="15"/>
  <c r="A86" i="15"/>
  <c r="C86" i="15"/>
  <c r="D86" i="15"/>
  <c r="A87" i="15"/>
  <c r="C87" i="15"/>
  <c r="D87" i="15"/>
  <c r="E87" i="15"/>
  <c r="A88" i="15"/>
  <c r="C88" i="15"/>
  <c r="D88" i="15"/>
  <c r="E88" i="15"/>
  <c r="A89" i="15"/>
  <c r="C89" i="15"/>
  <c r="D89" i="15"/>
  <c r="E89" i="15"/>
  <c r="A90" i="15"/>
  <c r="C90" i="15"/>
  <c r="D90" i="15"/>
  <c r="E90" i="15"/>
  <c r="A91" i="15"/>
  <c r="C91" i="15"/>
  <c r="D91" i="15"/>
  <c r="E91" i="15"/>
  <c r="A92" i="15"/>
  <c r="C92" i="15"/>
  <c r="D92" i="15"/>
  <c r="E92" i="15"/>
  <c r="A93" i="15"/>
  <c r="C93" i="15"/>
  <c r="D93" i="15"/>
  <c r="E93" i="15"/>
  <c r="A94" i="15"/>
  <c r="C94" i="15"/>
  <c r="D94" i="15"/>
  <c r="E94" i="15"/>
  <c r="A95" i="15"/>
  <c r="C95" i="15"/>
  <c r="D95" i="15"/>
  <c r="E95" i="15"/>
  <c r="A96" i="15"/>
  <c r="C96" i="15"/>
  <c r="D96" i="15"/>
  <c r="E96" i="15"/>
  <c r="A97" i="15"/>
  <c r="C97" i="15"/>
  <c r="D97" i="15"/>
  <c r="E97" i="15"/>
  <c r="A98" i="15"/>
  <c r="C98" i="15"/>
  <c r="D98" i="15"/>
  <c r="E98" i="15"/>
  <c r="A99" i="15"/>
  <c r="C99" i="15"/>
  <c r="D99" i="15"/>
  <c r="E99" i="15"/>
  <c r="A100" i="15"/>
  <c r="C100" i="15"/>
  <c r="D100" i="15"/>
  <c r="E100" i="15"/>
  <c r="A101" i="15"/>
  <c r="C101" i="15"/>
  <c r="D101" i="15"/>
  <c r="E101" i="15"/>
  <c r="A102" i="15"/>
  <c r="C102" i="15"/>
  <c r="D102" i="15"/>
  <c r="E102" i="15"/>
  <c r="A103" i="15"/>
  <c r="C103" i="15"/>
  <c r="D103" i="15"/>
  <c r="E103" i="15"/>
  <c r="A104" i="15"/>
  <c r="C104" i="15"/>
  <c r="D104" i="15"/>
  <c r="E104" i="15"/>
  <c r="A105" i="15"/>
  <c r="C105" i="15"/>
  <c r="D105" i="15"/>
  <c r="E105" i="15"/>
  <c r="A106" i="15"/>
  <c r="C106" i="15"/>
  <c r="D106" i="15"/>
  <c r="E106" i="15"/>
  <c r="A107" i="15"/>
  <c r="C107" i="15"/>
  <c r="D107" i="15"/>
  <c r="E107" i="15"/>
  <c r="A108" i="15"/>
  <c r="C108" i="15"/>
  <c r="D108" i="15"/>
  <c r="E108" i="15"/>
  <c r="A109" i="15"/>
  <c r="C109" i="15"/>
  <c r="D109" i="15"/>
  <c r="E109" i="15"/>
  <c r="A110" i="15"/>
  <c r="C110" i="15"/>
  <c r="D110" i="15"/>
  <c r="E110" i="15"/>
  <c r="A111" i="15"/>
  <c r="C111" i="15"/>
  <c r="D111" i="15"/>
  <c r="E111" i="15"/>
  <c r="A112" i="15"/>
  <c r="C112" i="15"/>
  <c r="D112" i="15"/>
  <c r="E112" i="15"/>
  <c r="A113" i="15"/>
  <c r="C113" i="15"/>
  <c r="D113" i="15"/>
  <c r="E113" i="15"/>
  <c r="A114" i="15"/>
  <c r="C114" i="15"/>
  <c r="D114" i="15"/>
  <c r="E114" i="15"/>
  <c r="A115" i="15"/>
  <c r="C115" i="15"/>
  <c r="D115" i="15"/>
  <c r="E115" i="15"/>
  <c r="A116" i="15"/>
  <c r="C116" i="15"/>
  <c r="D116" i="15"/>
  <c r="E116" i="15"/>
  <c r="A117" i="15"/>
  <c r="C117" i="15"/>
  <c r="D117" i="15"/>
  <c r="E117" i="15"/>
  <c r="A118" i="15"/>
  <c r="C118" i="15"/>
  <c r="D118" i="15"/>
  <c r="E118" i="15"/>
  <c r="A119" i="15"/>
  <c r="C119" i="15"/>
  <c r="D119" i="15"/>
  <c r="E119" i="15"/>
  <c r="A120" i="15"/>
  <c r="C120" i="15"/>
  <c r="D120" i="15"/>
  <c r="E120" i="15"/>
  <c r="A121" i="15"/>
  <c r="C121" i="15"/>
  <c r="D121" i="15"/>
  <c r="E121" i="15"/>
  <c r="A68" i="16"/>
  <c r="C68" i="16"/>
  <c r="D68" i="16"/>
  <c r="E68" i="16"/>
  <c r="A69" i="16"/>
  <c r="C69" i="16"/>
  <c r="D69" i="16"/>
  <c r="E69" i="16"/>
  <c r="A70" i="16"/>
  <c r="C70" i="16"/>
  <c r="D70" i="16"/>
  <c r="E70" i="16"/>
  <c r="A71" i="16"/>
  <c r="C71" i="16"/>
  <c r="D71" i="16"/>
  <c r="E71" i="16"/>
  <c r="A72" i="16"/>
  <c r="C72" i="16"/>
  <c r="D72" i="16"/>
  <c r="E72" i="16"/>
  <c r="A73" i="16"/>
  <c r="C73" i="16"/>
  <c r="D73" i="16"/>
  <c r="E73" i="16"/>
  <c r="A74" i="16"/>
  <c r="C74" i="16"/>
  <c r="D74" i="16"/>
  <c r="E74" i="16"/>
  <c r="A75" i="16"/>
  <c r="C75" i="16"/>
  <c r="D75" i="16"/>
  <c r="E75" i="16"/>
  <c r="A76" i="16"/>
  <c r="C76" i="16"/>
  <c r="D76" i="16"/>
  <c r="E76" i="16"/>
  <c r="A77" i="16"/>
  <c r="C77" i="16"/>
  <c r="D77" i="16"/>
  <c r="E77" i="16"/>
  <c r="A78" i="16"/>
  <c r="C78" i="16"/>
  <c r="D78" i="16"/>
  <c r="E78" i="16"/>
  <c r="A79" i="16"/>
  <c r="C79" i="16"/>
  <c r="D79" i="16"/>
  <c r="E79" i="16"/>
  <c r="A80" i="16"/>
  <c r="C80" i="16"/>
  <c r="D80" i="16"/>
  <c r="E80" i="16"/>
  <c r="A81" i="16"/>
  <c r="C81" i="16"/>
  <c r="D81" i="16"/>
  <c r="E81" i="16"/>
  <c r="A82" i="16"/>
  <c r="C82" i="16"/>
  <c r="D82" i="16"/>
  <c r="E82" i="16"/>
  <c r="A83" i="16"/>
  <c r="C83" i="16"/>
  <c r="D83" i="16"/>
  <c r="E83" i="16"/>
  <c r="A84" i="16"/>
  <c r="C84" i="16"/>
  <c r="D84" i="16"/>
  <c r="E84" i="16"/>
  <c r="A85" i="16"/>
  <c r="C85" i="16"/>
  <c r="D85" i="16"/>
  <c r="E85" i="16"/>
  <c r="A86" i="16"/>
  <c r="C86" i="16"/>
  <c r="D86" i="16"/>
  <c r="A87" i="16"/>
  <c r="C87" i="16"/>
  <c r="D87" i="16"/>
  <c r="E87" i="16"/>
  <c r="A88" i="16"/>
  <c r="C88" i="16"/>
  <c r="D88" i="16"/>
  <c r="E88" i="16"/>
  <c r="A89" i="16"/>
  <c r="C89" i="16"/>
  <c r="D89" i="16"/>
  <c r="E89" i="16"/>
  <c r="A90" i="16"/>
  <c r="C90" i="16"/>
  <c r="D90" i="16"/>
  <c r="E90" i="16"/>
  <c r="A91" i="16"/>
  <c r="C91" i="16"/>
  <c r="D91" i="16"/>
  <c r="E91" i="16"/>
  <c r="A92" i="16"/>
  <c r="C92" i="16"/>
  <c r="D92" i="16"/>
  <c r="E92" i="16"/>
  <c r="A93" i="16"/>
  <c r="C93" i="16"/>
  <c r="D93" i="16"/>
  <c r="E93" i="16"/>
  <c r="A94" i="16"/>
  <c r="C94" i="16"/>
  <c r="D94" i="16"/>
  <c r="E94" i="16"/>
  <c r="A95" i="16"/>
  <c r="C95" i="16"/>
  <c r="D95" i="16"/>
  <c r="E95" i="16"/>
  <c r="A96" i="16"/>
  <c r="C96" i="16"/>
  <c r="D96" i="16"/>
  <c r="E96" i="16"/>
  <c r="A97" i="16"/>
  <c r="C97" i="16"/>
  <c r="D97" i="16"/>
  <c r="E97" i="16"/>
  <c r="A98" i="16"/>
  <c r="C98" i="16"/>
  <c r="D98" i="16"/>
  <c r="E98" i="16"/>
  <c r="A99" i="16"/>
  <c r="C99" i="16"/>
  <c r="D99" i="16"/>
  <c r="E99" i="16"/>
  <c r="A100" i="16"/>
  <c r="C100" i="16"/>
  <c r="D100" i="16"/>
  <c r="E100" i="16"/>
  <c r="A101" i="16"/>
  <c r="C101" i="16"/>
  <c r="D101" i="16"/>
  <c r="E101" i="16"/>
  <c r="A102" i="16"/>
  <c r="C102" i="16"/>
  <c r="D102" i="16"/>
  <c r="E102" i="16"/>
  <c r="A103" i="16"/>
  <c r="C103" i="16"/>
  <c r="D103" i="16"/>
  <c r="E103" i="16"/>
  <c r="A104" i="16"/>
  <c r="C104" i="16"/>
  <c r="D104" i="16"/>
  <c r="E104" i="16"/>
  <c r="A105" i="16"/>
  <c r="C105" i="16"/>
  <c r="D105" i="16"/>
  <c r="E105" i="16"/>
  <c r="A106" i="16"/>
  <c r="C106" i="16"/>
  <c r="D106" i="16"/>
  <c r="E106" i="16"/>
  <c r="A107" i="16"/>
  <c r="C107" i="16"/>
  <c r="D107" i="16"/>
  <c r="E107" i="16"/>
  <c r="A108" i="16"/>
  <c r="C108" i="16"/>
  <c r="D108" i="16"/>
  <c r="E108" i="16"/>
  <c r="A109" i="16"/>
  <c r="C109" i="16"/>
  <c r="D109" i="16"/>
  <c r="E109" i="16"/>
  <c r="A110" i="16"/>
  <c r="C110" i="16"/>
  <c r="D110" i="16"/>
  <c r="E110" i="16"/>
  <c r="A111" i="16"/>
  <c r="C111" i="16"/>
  <c r="D111" i="16"/>
  <c r="E111" i="16"/>
  <c r="A112" i="16"/>
  <c r="C112" i="16"/>
  <c r="D112" i="16"/>
  <c r="E112" i="16"/>
  <c r="A113" i="16"/>
  <c r="C113" i="16"/>
  <c r="D113" i="16"/>
  <c r="E113" i="16"/>
  <c r="A114" i="16"/>
  <c r="C114" i="16"/>
  <c r="D114" i="16"/>
  <c r="E114" i="16"/>
  <c r="A115" i="16"/>
  <c r="C115" i="16"/>
  <c r="D115" i="16"/>
  <c r="E115" i="16"/>
  <c r="A116" i="16"/>
  <c r="C116" i="16"/>
  <c r="D116" i="16"/>
  <c r="E116" i="16"/>
  <c r="A117" i="16"/>
  <c r="C117" i="16"/>
  <c r="D117" i="16"/>
  <c r="E117" i="16"/>
  <c r="A118" i="16"/>
  <c r="C118" i="16"/>
  <c r="D118" i="16"/>
  <c r="E118" i="16"/>
  <c r="A119" i="16"/>
  <c r="C119" i="16"/>
  <c r="D119" i="16"/>
  <c r="E119" i="16"/>
  <c r="A120" i="16"/>
  <c r="C120" i="16"/>
  <c r="D120" i="16"/>
  <c r="E120" i="16"/>
  <c r="A121" i="16"/>
  <c r="C121" i="16"/>
  <c r="D121" i="16"/>
  <c r="E121" i="16"/>
  <c r="A68" i="18"/>
  <c r="C68" i="18"/>
  <c r="D68" i="18"/>
  <c r="E68" i="18"/>
  <c r="A69" i="18"/>
  <c r="C69" i="18"/>
  <c r="D69" i="18"/>
  <c r="E69" i="18"/>
  <c r="A70" i="18"/>
  <c r="C70" i="18"/>
  <c r="D70" i="18"/>
  <c r="E70" i="18"/>
  <c r="A71" i="18"/>
  <c r="C71" i="18"/>
  <c r="D71" i="18"/>
  <c r="E71" i="18"/>
  <c r="A72" i="18"/>
  <c r="C72" i="18"/>
  <c r="D72" i="18"/>
  <c r="E72" i="18"/>
  <c r="A73" i="18"/>
  <c r="C73" i="18"/>
  <c r="D73" i="18"/>
  <c r="E73" i="18"/>
  <c r="A74" i="18"/>
  <c r="C74" i="18"/>
  <c r="D74" i="18"/>
  <c r="E74" i="18"/>
  <c r="A75" i="18"/>
  <c r="C75" i="18"/>
  <c r="D75" i="18"/>
  <c r="E75" i="18"/>
  <c r="A76" i="18"/>
  <c r="C76" i="18"/>
  <c r="D76" i="18"/>
  <c r="E76" i="18"/>
  <c r="A77" i="18"/>
  <c r="C77" i="18"/>
  <c r="D77" i="18"/>
  <c r="E77" i="18"/>
  <c r="A78" i="18"/>
  <c r="C78" i="18"/>
  <c r="D78" i="18"/>
  <c r="E78" i="18"/>
  <c r="A79" i="18"/>
  <c r="C79" i="18"/>
  <c r="D79" i="18"/>
  <c r="E79" i="18"/>
  <c r="A80" i="18"/>
  <c r="C80" i="18"/>
  <c r="D80" i="18"/>
  <c r="E80" i="18"/>
  <c r="A81" i="18"/>
  <c r="C81" i="18"/>
  <c r="D81" i="18"/>
  <c r="E81" i="18"/>
  <c r="A82" i="18"/>
  <c r="C82" i="18"/>
  <c r="D82" i="18"/>
  <c r="E82" i="18"/>
  <c r="A83" i="18"/>
  <c r="C83" i="18"/>
  <c r="D83" i="18"/>
  <c r="E83" i="18"/>
  <c r="A84" i="18"/>
  <c r="C84" i="18"/>
  <c r="D84" i="18"/>
  <c r="E84" i="18"/>
  <c r="A85" i="18"/>
  <c r="C85" i="18"/>
  <c r="D85" i="18"/>
  <c r="E85" i="18"/>
  <c r="A86" i="18"/>
  <c r="C86" i="18"/>
  <c r="D86" i="18"/>
  <c r="A87" i="18"/>
  <c r="C87" i="18"/>
  <c r="D87" i="18"/>
  <c r="E87" i="18"/>
  <c r="A88" i="18"/>
  <c r="C88" i="18"/>
  <c r="D88" i="18"/>
  <c r="E88" i="18"/>
  <c r="A89" i="18"/>
  <c r="C89" i="18"/>
  <c r="D89" i="18"/>
  <c r="E89" i="18"/>
  <c r="A90" i="18"/>
  <c r="C90" i="18"/>
  <c r="D90" i="18"/>
  <c r="E90" i="18"/>
  <c r="A91" i="18"/>
  <c r="C91" i="18"/>
  <c r="D91" i="18"/>
  <c r="E91" i="18"/>
  <c r="A92" i="18"/>
  <c r="C92" i="18"/>
  <c r="D92" i="18"/>
  <c r="E92" i="18"/>
  <c r="A93" i="18"/>
  <c r="C93" i="18"/>
  <c r="D93" i="18"/>
  <c r="E93" i="18"/>
  <c r="A94" i="18"/>
  <c r="C94" i="18"/>
  <c r="D94" i="18"/>
  <c r="E94" i="18"/>
  <c r="A95" i="18"/>
  <c r="C95" i="18"/>
  <c r="D95" i="18"/>
  <c r="E95" i="18"/>
  <c r="A96" i="18"/>
  <c r="C96" i="18"/>
  <c r="D96" i="18"/>
  <c r="E96" i="18"/>
  <c r="A97" i="18"/>
  <c r="C97" i="18"/>
  <c r="D97" i="18"/>
  <c r="E97" i="18"/>
  <c r="A98" i="18"/>
  <c r="C98" i="18"/>
  <c r="D98" i="18"/>
  <c r="E98" i="18"/>
  <c r="A99" i="18"/>
  <c r="C99" i="18"/>
  <c r="D99" i="18"/>
  <c r="E99" i="18"/>
  <c r="A100" i="18"/>
  <c r="C100" i="18"/>
  <c r="D100" i="18"/>
  <c r="E100" i="18"/>
  <c r="A101" i="18"/>
  <c r="C101" i="18"/>
  <c r="D101" i="18"/>
  <c r="E101" i="18"/>
  <c r="A102" i="18"/>
  <c r="C102" i="18"/>
  <c r="D102" i="18"/>
  <c r="E102" i="18"/>
  <c r="A103" i="18"/>
  <c r="C103" i="18"/>
  <c r="D103" i="18"/>
  <c r="E103" i="18"/>
  <c r="A104" i="18"/>
  <c r="C104" i="18"/>
  <c r="D104" i="18"/>
  <c r="E104" i="18"/>
  <c r="A105" i="18"/>
  <c r="C105" i="18"/>
  <c r="D105" i="18"/>
  <c r="E105" i="18"/>
  <c r="A106" i="18"/>
  <c r="C106" i="18"/>
  <c r="D106" i="18"/>
  <c r="E106" i="18"/>
  <c r="A107" i="18"/>
  <c r="C107" i="18"/>
  <c r="D107" i="18"/>
  <c r="E107" i="18"/>
  <c r="A108" i="18"/>
  <c r="C108" i="18"/>
  <c r="D108" i="18"/>
  <c r="E108" i="18"/>
  <c r="A109" i="18"/>
  <c r="C109" i="18"/>
  <c r="D109" i="18"/>
  <c r="E109" i="18"/>
  <c r="A110" i="18"/>
  <c r="C110" i="18"/>
  <c r="D110" i="18"/>
  <c r="E110" i="18"/>
  <c r="A111" i="18"/>
  <c r="C111" i="18"/>
  <c r="D111" i="18"/>
  <c r="E111" i="18"/>
  <c r="A112" i="18"/>
  <c r="C112" i="18"/>
  <c r="D112" i="18"/>
  <c r="E112" i="18"/>
  <c r="A113" i="18"/>
  <c r="C113" i="18"/>
  <c r="D113" i="18"/>
  <c r="E113" i="18"/>
  <c r="A114" i="18"/>
  <c r="C114" i="18"/>
  <c r="D114" i="18"/>
  <c r="E114" i="18"/>
  <c r="A115" i="18"/>
  <c r="C115" i="18"/>
  <c r="D115" i="18"/>
  <c r="E115" i="18"/>
  <c r="A116" i="18"/>
  <c r="C116" i="18"/>
  <c r="D116" i="18"/>
  <c r="E116" i="18"/>
  <c r="A117" i="18"/>
  <c r="C117" i="18"/>
  <c r="D117" i="18"/>
  <c r="E117" i="18"/>
  <c r="A118" i="18"/>
  <c r="C118" i="18"/>
  <c r="D118" i="18"/>
  <c r="E118" i="18"/>
  <c r="A119" i="18"/>
  <c r="C119" i="18"/>
  <c r="D119" i="18"/>
  <c r="E119" i="18"/>
  <c r="A120" i="18"/>
  <c r="C120" i="18"/>
  <c r="D120" i="18"/>
  <c r="E120" i="18"/>
  <c r="A121" i="18"/>
  <c r="C121" i="18"/>
  <c r="D121" i="18"/>
  <c r="E121" i="18"/>
  <c r="A68" i="19"/>
  <c r="C68" i="19"/>
  <c r="D68" i="19"/>
  <c r="E68" i="19"/>
  <c r="A69" i="19"/>
  <c r="C69" i="19"/>
  <c r="D69" i="19"/>
  <c r="E69" i="19"/>
  <c r="A70" i="19"/>
  <c r="C70" i="19"/>
  <c r="D70" i="19"/>
  <c r="E70" i="19"/>
  <c r="A71" i="19"/>
  <c r="C71" i="19"/>
  <c r="D71" i="19"/>
  <c r="E71" i="19"/>
  <c r="A72" i="19"/>
  <c r="C72" i="19"/>
  <c r="D72" i="19"/>
  <c r="E72" i="19"/>
  <c r="A73" i="19"/>
  <c r="C73" i="19"/>
  <c r="D73" i="19"/>
  <c r="E73" i="19"/>
  <c r="A74" i="19"/>
  <c r="C74" i="19"/>
  <c r="D74" i="19"/>
  <c r="E74" i="19"/>
  <c r="A75" i="19"/>
  <c r="C75" i="19"/>
  <c r="D75" i="19"/>
  <c r="E75" i="19"/>
  <c r="A76" i="19"/>
  <c r="C76" i="19"/>
  <c r="D76" i="19"/>
  <c r="E76" i="19"/>
  <c r="A77" i="19"/>
  <c r="C77" i="19"/>
  <c r="D77" i="19"/>
  <c r="E77" i="19"/>
  <c r="A78" i="19"/>
  <c r="C78" i="19"/>
  <c r="D78" i="19"/>
  <c r="E78" i="19"/>
  <c r="A79" i="19"/>
  <c r="C79" i="19"/>
  <c r="D79" i="19"/>
  <c r="E79" i="19"/>
  <c r="A80" i="19"/>
  <c r="C80" i="19"/>
  <c r="D80" i="19"/>
  <c r="E80" i="19"/>
  <c r="A81" i="19"/>
  <c r="C81" i="19"/>
  <c r="D81" i="19"/>
  <c r="E81" i="19"/>
  <c r="A82" i="19"/>
  <c r="C82" i="19"/>
  <c r="D82" i="19"/>
  <c r="E82" i="19"/>
  <c r="A83" i="19"/>
  <c r="C83" i="19"/>
  <c r="D83" i="19"/>
  <c r="E83" i="19"/>
  <c r="A84" i="19"/>
  <c r="C84" i="19"/>
  <c r="D84" i="19"/>
  <c r="E84" i="19"/>
  <c r="A85" i="19"/>
  <c r="C85" i="19"/>
  <c r="D85" i="19"/>
  <c r="E85" i="19"/>
  <c r="A86" i="19"/>
  <c r="C86" i="19"/>
  <c r="D86" i="19"/>
  <c r="A87" i="19"/>
  <c r="C87" i="19"/>
  <c r="D87" i="19"/>
  <c r="E87" i="19"/>
  <c r="A88" i="19"/>
  <c r="C88" i="19"/>
  <c r="D88" i="19"/>
  <c r="E88" i="19"/>
  <c r="A89" i="19"/>
  <c r="C89" i="19"/>
  <c r="D89" i="19"/>
  <c r="E89" i="19"/>
  <c r="A90" i="19"/>
  <c r="C90" i="19"/>
  <c r="D90" i="19"/>
  <c r="E90" i="19"/>
  <c r="A91" i="19"/>
  <c r="C91" i="19"/>
  <c r="D91" i="19"/>
  <c r="E91" i="19"/>
  <c r="A92" i="19"/>
  <c r="C92" i="19"/>
  <c r="D92" i="19"/>
  <c r="E92" i="19"/>
  <c r="A93" i="19"/>
  <c r="C93" i="19"/>
  <c r="D93" i="19"/>
  <c r="E93" i="19"/>
  <c r="A94" i="19"/>
  <c r="C94" i="19"/>
  <c r="D94" i="19"/>
  <c r="E94" i="19"/>
  <c r="A95" i="19"/>
  <c r="C95" i="19"/>
  <c r="D95" i="19"/>
  <c r="E95" i="19"/>
  <c r="A96" i="19"/>
  <c r="C96" i="19"/>
  <c r="D96" i="19"/>
  <c r="E96" i="19"/>
  <c r="A97" i="19"/>
  <c r="C97" i="19"/>
  <c r="D97" i="19"/>
  <c r="E97" i="19"/>
  <c r="A98" i="19"/>
  <c r="C98" i="19"/>
  <c r="D98" i="19"/>
  <c r="E98" i="19"/>
  <c r="A99" i="19"/>
  <c r="C99" i="19"/>
  <c r="D99" i="19"/>
  <c r="E99" i="19"/>
  <c r="A100" i="19"/>
  <c r="C100" i="19"/>
  <c r="D100" i="19"/>
  <c r="E100" i="19"/>
  <c r="A101" i="19"/>
  <c r="C101" i="19"/>
  <c r="D101" i="19"/>
  <c r="E101" i="19"/>
  <c r="A102" i="19"/>
  <c r="C102" i="19"/>
  <c r="D102" i="19"/>
  <c r="E102" i="19"/>
  <c r="A103" i="19"/>
  <c r="C103" i="19"/>
  <c r="D103" i="19"/>
  <c r="E103" i="19"/>
  <c r="A104" i="19"/>
  <c r="C104" i="19"/>
  <c r="D104" i="19"/>
  <c r="E104" i="19"/>
  <c r="A105" i="19"/>
  <c r="C105" i="19"/>
  <c r="D105" i="19"/>
  <c r="E105" i="19"/>
  <c r="A106" i="19"/>
  <c r="C106" i="19"/>
  <c r="D106" i="19"/>
  <c r="E106" i="19"/>
  <c r="A107" i="19"/>
  <c r="C107" i="19"/>
  <c r="D107" i="19"/>
  <c r="E107" i="19"/>
  <c r="A108" i="19"/>
  <c r="C108" i="19"/>
  <c r="D108" i="19"/>
  <c r="E108" i="19"/>
  <c r="A109" i="19"/>
  <c r="C109" i="19"/>
  <c r="D109" i="19"/>
  <c r="E109" i="19"/>
  <c r="A110" i="19"/>
  <c r="C110" i="19"/>
  <c r="D110" i="19"/>
  <c r="E110" i="19"/>
  <c r="A111" i="19"/>
  <c r="C111" i="19"/>
  <c r="D111" i="19"/>
  <c r="E111" i="19"/>
  <c r="A112" i="19"/>
  <c r="C112" i="19"/>
  <c r="D112" i="19"/>
  <c r="E112" i="19"/>
  <c r="A113" i="19"/>
  <c r="C113" i="19"/>
  <c r="D113" i="19"/>
  <c r="E113" i="19"/>
  <c r="A114" i="19"/>
  <c r="C114" i="19"/>
  <c r="D114" i="19"/>
  <c r="E114" i="19"/>
  <c r="A115" i="19"/>
  <c r="C115" i="19"/>
  <c r="D115" i="19"/>
  <c r="E115" i="19"/>
  <c r="A116" i="19"/>
  <c r="C116" i="19"/>
  <c r="D116" i="19"/>
  <c r="E116" i="19"/>
  <c r="A117" i="19"/>
  <c r="C117" i="19"/>
  <c r="D117" i="19"/>
  <c r="E117" i="19"/>
  <c r="A118" i="19"/>
  <c r="C118" i="19"/>
  <c r="D118" i="19"/>
  <c r="E118" i="19"/>
  <c r="A119" i="19"/>
  <c r="C119" i="19"/>
  <c r="D119" i="19"/>
  <c r="E119" i="19"/>
  <c r="A120" i="19"/>
  <c r="C120" i="19"/>
  <c r="D120" i="19"/>
  <c r="E120" i="19"/>
  <c r="A121" i="19"/>
  <c r="C121" i="19"/>
  <c r="D121" i="19"/>
  <c r="E121" i="19"/>
  <c r="A68" i="20"/>
  <c r="C68" i="20"/>
  <c r="D68" i="20"/>
  <c r="E68" i="20"/>
  <c r="A69" i="20"/>
  <c r="C69" i="20"/>
  <c r="D69" i="20"/>
  <c r="E69" i="20"/>
  <c r="A70" i="20"/>
  <c r="C70" i="20"/>
  <c r="D70" i="20"/>
  <c r="E70" i="20"/>
  <c r="A71" i="20"/>
  <c r="C71" i="20"/>
  <c r="D71" i="20"/>
  <c r="E71" i="20"/>
  <c r="A72" i="20"/>
  <c r="C72" i="20"/>
  <c r="D72" i="20"/>
  <c r="E72" i="20"/>
  <c r="A73" i="20"/>
  <c r="C73" i="20"/>
  <c r="D73" i="20"/>
  <c r="E73" i="20"/>
  <c r="A74" i="20"/>
  <c r="C74" i="20"/>
  <c r="D74" i="20"/>
  <c r="E74" i="20"/>
  <c r="A75" i="20"/>
  <c r="C75" i="20"/>
  <c r="D75" i="20"/>
  <c r="E75" i="20"/>
  <c r="A76" i="20"/>
  <c r="C76" i="20"/>
  <c r="D76" i="20"/>
  <c r="E76" i="20"/>
  <c r="A77" i="20"/>
  <c r="C77" i="20"/>
  <c r="D77" i="20"/>
  <c r="E77" i="20"/>
  <c r="A78" i="20"/>
  <c r="C78" i="20"/>
  <c r="D78" i="20"/>
  <c r="E78" i="20"/>
  <c r="A79" i="20"/>
  <c r="C79" i="20"/>
  <c r="D79" i="20"/>
  <c r="E79" i="20"/>
  <c r="A80" i="20"/>
  <c r="C80" i="20"/>
  <c r="D80" i="20"/>
  <c r="E80" i="20"/>
  <c r="A81" i="20"/>
  <c r="C81" i="20"/>
  <c r="D81" i="20"/>
  <c r="E81" i="20"/>
  <c r="A82" i="20"/>
  <c r="C82" i="20"/>
  <c r="D82" i="20"/>
  <c r="E82" i="20"/>
  <c r="A83" i="20"/>
  <c r="C83" i="20"/>
  <c r="D83" i="20"/>
  <c r="E83" i="20"/>
  <c r="A84" i="20"/>
  <c r="C84" i="20"/>
  <c r="D84" i="20"/>
  <c r="E84" i="20"/>
  <c r="A85" i="20"/>
  <c r="C85" i="20"/>
  <c r="D85" i="20"/>
  <c r="E85" i="20"/>
  <c r="A86" i="20"/>
  <c r="C86" i="20"/>
  <c r="D86" i="20"/>
  <c r="A87" i="20"/>
  <c r="C87" i="20"/>
  <c r="D87" i="20"/>
  <c r="E87" i="20"/>
  <c r="A88" i="20"/>
  <c r="C88" i="20"/>
  <c r="D88" i="20"/>
  <c r="E88" i="20"/>
  <c r="A89" i="20"/>
  <c r="C89" i="20"/>
  <c r="D89" i="20"/>
  <c r="E89" i="20"/>
  <c r="A90" i="20"/>
  <c r="C90" i="20"/>
  <c r="D90" i="20"/>
  <c r="E90" i="20"/>
  <c r="A91" i="20"/>
  <c r="C91" i="20"/>
  <c r="D91" i="20"/>
  <c r="E91" i="20"/>
  <c r="A92" i="20"/>
  <c r="C92" i="20"/>
  <c r="D92" i="20"/>
  <c r="E92" i="20"/>
  <c r="A93" i="20"/>
  <c r="C93" i="20"/>
  <c r="D93" i="20"/>
  <c r="E93" i="20"/>
  <c r="A94" i="20"/>
  <c r="C94" i="20"/>
  <c r="D94" i="20"/>
  <c r="E94" i="20"/>
  <c r="A95" i="20"/>
  <c r="C95" i="20"/>
  <c r="D95" i="20"/>
  <c r="E95" i="20"/>
  <c r="A96" i="20"/>
  <c r="C96" i="20"/>
  <c r="D96" i="20"/>
  <c r="E96" i="20"/>
  <c r="A97" i="20"/>
  <c r="C97" i="20"/>
  <c r="D97" i="20"/>
  <c r="E97" i="20"/>
  <c r="A98" i="20"/>
  <c r="C98" i="20"/>
  <c r="D98" i="20"/>
  <c r="E98" i="20"/>
  <c r="A99" i="20"/>
  <c r="C99" i="20"/>
  <c r="D99" i="20"/>
  <c r="E99" i="20"/>
  <c r="A100" i="20"/>
  <c r="C100" i="20"/>
  <c r="D100" i="20"/>
  <c r="E100" i="20"/>
  <c r="A101" i="20"/>
  <c r="C101" i="20"/>
  <c r="D101" i="20"/>
  <c r="E101" i="20"/>
  <c r="A102" i="20"/>
  <c r="C102" i="20"/>
  <c r="D102" i="20"/>
  <c r="E102" i="20"/>
  <c r="A103" i="20"/>
  <c r="C103" i="20"/>
  <c r="D103" i="20"/>
  <c r="E103" i="20"/>
  <c r="A104" i="20"/>
  <c r="C104" i="20"/>
  <c r="D104" i="20"/>
  <c r="E104" i="20"/>
  <c r="A105" i="20"/>
  <c r="C105" i="20"/>
  <c r="D105" i="20"/>
  <c r="E105" i="20"/>
  <c r="A106" i="20"/>
  <c r="C106" i="20"/>
  <c r="D106" i="20"/>
  <c r="E106" i="20"/>
  <c r="A107" i="20"/>
  <c r="C107" i="20"/>
  <c r="D107" i="20"/>
  <c r="E107" i="20"/>
  <c r="A108" i="20"/>
  <c r="C108" i="20"/>
  <c r="D108" i="20"/>
  <c r="E108" i="20"/>
  <c r="A109" i="20"/>
  <c r="C109" i="20"/>
  <c r="D109" i="20"/>
  <c r="E109" i="20"/>
  <c r="A110" i="20"/>
  <c r="C110" i="20"/>
  <c r="D110" i="20"/>
  <c r="E110" i="20"/>
  <c r="A111" i="20"/>
  <c r="C111" i="20"/>
  <c r="D111" i="20"/>
  <c r="E111" i="20"/>
  <c r="A112" i="20"/>
  <c r="C112" i="20"/>
  <c r="D112" i="20"/>
  <c r="E112" i="20"/>
  <c r="A113" i="20"/>
  <c r="C113" i="20"/>
  <c r="D113" i="20"/>
  <c r="E113" i="20"/>
  <c r="A114" i="20"/>
  <c r="C114" i="20"/>
  <c r="D114" i="20"/>
  <c r="E114" i="20"/>
  <c r="A115" i="20"/>
  <c r="C115" i="20"/>
  <c r="D115" i="20"/>
  <c r="E115" i="20"/>
  <c r="A116" i="20"/>
  <c r="C116" i="20"/>
  <c r="D116" i="20"/>
  <c r="E116" i="20"/>
  <c r="A117" i="20"/>
  <c r="C117" i="20"/>
  <c r="D117" i="20"/>
  <c r="E117" i="20"/>
  <c r="A118" i="20"/>
  <c r="C118" i="20"/>
  <c r="D118" i="20"/>
  <c r="E118" i="20"/>
  <c r="A119" i="20"/>
  <c r="C119" i="20"/>
  <c r="D119" i="20"/>
  <c r="E119" i="20"/>
  <c r="A120" i="20"/>
  <c r="C120" i="20"/>
  <c r="D120" i="20"/>
  <c r="E120" i="20"/>
  <c r="A121" i="20"/>
  <c r="C121" i="20"/>
  <c r="D121" i="20"/>
  <c r="E121" i="20"/>
  <c r="A68" i="17"/>
  <c r="C68" i="17"/>
  <c r="D68" i="17"/>
  <c r="E68" i="17"/>
  <c r="A69" i="17"/>
  <c r="C69" i="17"/>
  <c r="D69" i="17"/>
  <c r="E69" i="17"/>
  <c r="A70" i="17"/>
  <c r="C70" i="17"/>
  <c r="D70" i="17"/>
  <c r="E70" i="17"/>
  <c r="A71" i="17"/>
  <c r="C71" i="17"/>
  <c r="D71" i="17"/>
  <c r="E71" i="17"/>
  <c r="A72" i="17"/>
  <c r="C72" i="17"/>
  <c r="D72" i="17"/>
  <c r="E72" i="17"/>
  <c r="A73" i="17"/>
  <c r="C73" i="17"/>
  <c r="D73" i="17"/>
  <c r="E73" i="17"/>
  <c r="A74" i="17"/>
  <c r="C74" i="17"/>
  <c r="D74" i="17"/>
  <c r="E74" i="17"/>
  <c r="A75" i="17"/>
  <c r="C75" i="17"/>
  <c r="D75" i="17"/>
  <c r="E75" i="17"/>
  <c r="A76" i="17"/>
  <c r="C76" i="17"/>
  <c r="D76" i="17"/>
  <c r="E76" i="17"/>
  <c r="A77" i="17"/>
  <c r="C77" i="17"/>
  <c r="D77" i="17"/>
  <c r="E77" i="17"/>
  <c r="A78" i="17"/>
  <c r="C78" i="17"/>
  <c r="D78" i="17"/>
  <c r="E78" i="17"/>
  <c r="A79" i="17"/>
  <c r="C79" i="17"/>
  <c r="D79" i="17"/>
  <c r="E79" i="17"/>
  <c r="A80" i="17"/>
  <c r="C80" i="17"/>
  <c r="D80" i="17"/>
  <c r="E80" i="17"/>
  <c r="A81" i="17"/>
  <c r="C81" i="17"/>
  <c r="D81" i="17"/>
  <c r="E81" i="17"/>
  <c r="A82" i="17"/>
  <c r="C82" i="17"/>
  <c r="D82" i="17"/>
  <c r="E82" i="17"/>
  <c r="A83" i="17"/>
  <c r="C83" i="17"/>
  <c r="D83" i="17"/>
  <c r="E83" i="17"/>
  <c r="A84" i="17"/>
  <c r="C84" i="17"/>
  <c r="D84" i="17"/>
  <c r="E84" i="17"/>
  <c r="A85" i="17"/>
  <c r="C85" i="17"/>
  <c r="D85" i="17"/>
  <c r="E85" i="17"/>
  <c r="A86" i="17"/>
  <c r="C86" i="17"/>
  <c r="D86" i="17"/>
  <c r="A87" i="17"/>
  <c r="C87" i="17"/>
  <c r="D87" i="17"/>
  <c r="E87" i="17"/>
  <c r="A88" i="17"/>
  <c r="C88" i="17"/>
  <c r="D88" i="17"/>
  <c r="E88" i="17"/>
  <c r="A89" i="17"/>
  <c r="C89" i="17"/>
  <c r="D89" i="17"/>
  <c r="E89" i="17"/>
  <c r="A90" i="17"/>
  <c r="C90" i="17"/>
  <c r="D90" i="17"/>
  <c r="E90" i="17"/>
  <c r="A91" i="17"/>
  <c r="C91" i="17"/>
  <c r="D91" i="17"/>
  <c r="E91" i="17"/>
  <c r="A92" i="17"/>
  <c r="C92" i="17"/>
  <c r="D92" i="17"/>
  <c r="E92" i="17"/>
  <c r="A93" i="17"/>
  <c r="C93" i="17"/>
  <c r="D93" i="17"/>
  <c r="E93" i="17"/>
  <c r="A94" i="17"/>
  <c r="C94" i="17"/>
  <c r="D94" i="17"/>
  <c r="E94" i="17"/>
  <c r="A95" i="17"/>
  <c r="C95" i="17"/>
  <c r="D95" i="17"/>
  <c r="E95" i="17"/>
  <c r="A96" i="17"/>
  <c r="C96" i="17"/>
  <c r="D96" i="17"/>
  <c r="E96" i="17"/>
  <c r="A97" i="17"/>
  <c r="C97" i="17"/>
  <c r="D97" i="17"/>
  <c r="E97" i="17"/>
  <c r="A98" i="17"/>
  <c r="C98" i="17"/>
  <c r="D98" i="17"/>
  <c r="E98" i="17"/>
  <c r="A99" i="17"/>
  <c r="C99" i="17"/>
  <c r="D99" i="17"/>
  <c r="E99" i="17"/>
  <c r="A100" i="17"/>
  <c r="C100" i="17"/>
  <c r="D100" i="17"/>
  <c r="E100" i="17"/>
  <c r="A101" i="17"/>
  <c r="C101" i="17"/>
  <c r="D101" i="17"/>
  <c r="E101" i="17"/>
  <c r="A102" i="17"/>
  <c r="C102" i="17"/>
  <c r="D102" i="17"/>
  <c r="E102" i="17"/>
  <c r="A103" i="17"/>
  <c r="C103" i="17"/>
  <c r="D103" i="17"/>
  <c r="E103" i="17"/>
  <c r="A104" i="17"/>
  <c r="C104" i="17"/>
  <c r="D104" i="17"/>
  <c r="E104" i="17"/>
  <c r="A105" i="17"/>
  <c r="C105" i="17"/>
  <c r="D105" i="17"/>
  <c r="E105" i="17"/>
  <c r="A106" i="17"/>
  <c r="C106" i="17"/>
  <c r="D106" i="17"/>
  <c r="E106" i="17"/>
  <c r="A107" i="17"/>
  <c r="C107" i="17"/>
  <c r="D107" i="17"/>
  <c r="E107" i="17"/>
  <c r="A108" i="17"/>
  <c r="C108" i="17"/>
  <c r="D108" i="17"/>
  <c r="E108" i="17"/>
  <c r="A109" i="17"/>
  <c r="C109" i="17"/>
  <c r="D109" i="17"/>
  <c r="E109" i="17"/>
  <c r="A110" i="17"/>
  <c r="C110" i="17"/>
  <c r="D110" i="17"/>
  <c r="E110" i="17"/>
  <c r="A111" i="17"/>
  <c r="C111" i="17"/>
  <c r="D111" i="17"/>
  <c r="E111" i="17"/>
  <c r="A112" i="17"/>
  <c r="C112" i="17"/>
  <c r="D112" i="17"/>
  <c r="E112" i="17"/>
  <c r="A113" i="17"/>
  <c r="C113" i="17"/>
  <c r="D113" i="17"/>
  <c r="E113" i="17"/>
  <c r="A114" i="17"/>
  <c r="C114" i="17"/>
  <c r="D114" i="17"/>
  <c r="E114" i="17"/>
  <c r="A115" i="17"/>
  <c r="C115" i="17"/>
  <c r="D115" i="17"/>
  <c r="E115" i="17"/>
  <c r="A116" i="17"/>
  <c r="C116" i="17"/>
  <c r="D116" i="17"/>
  <c r="E116" i="17"/>
  <c r="A117" i="17"/>
  <c r="C117" i="17"/>
  <c r="D117" i="17"/>
  <c r="E117" i="17"/>
  <c r="A118" i="17"/>
  <c r="C118" i="17"/>
  <c r="D118" i="17"/>
  <c r="E118" i="17"/>
  <c r="A119" i="17"/>
  <c r="C119" i="17"/>
  <c r="D119" i="17"/>
  <c r="E119" i="17"/>
  <c r="A120" i="17"/>
  <c r="C120" i="17"/>
  <c r="D120" i="17"/>
  <c r="E120" i="17"/>
  <c r="A121" i="17"/>
  <c r="C121" i="17"/>
  <c r="D121" i="17"/>
  <c r="E121" i="17"/>
  <c r="C54" i="8" l="1"/>
  <c r="C56" i="8" s="1"/>
  <c r="C54" i="9"/>
  <c r="C56" i="9" s="1"/>
  <c r="C54" i="10"/>
  <c r="C56" i="10" s="1"/>
  <c r="C54" i="11"/>
  <c r="C56" i="11" s="1"/>
  <c r="C54" i="12"/>
  <c r="C56" i="12" s="1"/>
  <c r="C54" i="13"/>
  <c r="C56" i="13" s="1"/>
  <c r="C54" i="15"/>
  <c r="C56" i="15" s="1"/>
  <c r="C54" i="16"/>
  <c r="C56" i="16" s="1"/>
  <c r="C54" i="17"/>
  <c r="C56" i="17" s="1"/>
  <c r="C54" i="18"/>
  <c r="C56" i="18" s="1"/>
  <c r="C54" i="20"/>
  <c r="C56" i="20" s="1"/>
  <c r="C54" i="7"/>
  <c r="C56" i="7" s="1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67" i="13"/>
  <c r="D67" i="13"/>
  <c r="C67" i="13"/>
  <c r="A67" i="13"/>
  <c r="E66" i="13"/>
  <c r="D66" i="13"/>
  <c r="C66" i="13"/>
  <c r="B66" i="13"/>
  <c r="A66" i="13"/>
  <c r="A65" i="13"/>
  <c r="A64" i="13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67" i="12"/>
  <c r="D67" i="12"/>
  <c r="C67" i="12"/>
  <c r="A67" i="12"/>
  <c r="E66" i="12"/>
  <c r="D66" i="12"/>
  <c r="C66" i="12"/>
  <c r="B66" i="12"/>
  <c r="A66" i="12"/>
  <c r="A65" i="12"/>
  <c r="A64" i="12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G12" i="19"/>
  <c r="G9" i="19"/>
  <c r="G12" i="18"/>
  <c r="G9" i="18"/>
  <c r="G12" i="17"/>
  <c r="G9" i="17"/>
  <c r="G12" i="16"/>
  <c r="G9" i="16"/>
  <c r="G12" i="15"/>
  <c r="G9" i="15"/>
  <c r="G12" i="13"/>
  <c r="G9" i="13"/>
  <c r="G12" i="14"/>
  <c r="G9" i="14"/>
  <c r="G12" i="12"/>
  <c r="G9" i="12"/>
  <c r="G12" i="11"/>
  <c r="G9" i="11"/>
  <c r="G12" i="10"/>
  <c r="G9" i="10"/>
  <c r="G12" i="9"/>
  <c r="G9" i="9"/>
  <c r="G12" i="8"/>
  <c r="G9" i="8"/>
  <c r="G12" i="7"/>
  <c r="G9" i="7"/>
  <c r="I8" i="7"/>
  <c r="G8" i="7"/>
  <c r="AA19" i="22"/>
  <c r="Z19" i="22"/>
  <c r="Y19" i="22"/>
  <c r="X19" i="22"/>
  <c r="W19" i="22"/>
  <c r="V19" i="22"/>
  <c r="U19" i="22"/>
  <c r="T19" i="22"/>
  <c r="S19" i="22"/>
  <c r="R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E56" i="20"/>
  <c r="I56" i="20" s="1"/>
  <c r="H33" i="20"/>
  <c r="H32" i="20"/>
  <c r="H31" i="20"/>
  <c r="H30" i="20"/>
  <c r="I7" i="20"/>
  <c r="G7" i="20"/>
  <c r="I6" i="20"/>
  <c r="G6" i="20"/>
  <c r="G5" i="20"/>
  <c r="G4" i="20"/>
  <c r="G3" i="20"/>
  <c r="C54" i="19"/>
  <c r="H33" i="19"/>
  <c r="H32" i="19"/>
  <c r="H31" i="19"/>
  <c r="H30" i="19"/>
  <c r="I7" i="19"/>
  <c r="G7" i="19"/>
  <c r="I6" i="19"/>
  <c r="G6" i="19"/>
  <c r="G5" i="19"/>
  <c r="G4" i="19"/>
  <c r="G3" i="19"/>
  <c r="E56" i="18"/>
  <c r="I56" i="18" s="1"/>
  <c r="H33" i="18"/>
  <c r="H32" i="18"/>
  <c r="H31" i="18"/>
  <c r="H30" i="18"/>
  <c r="I7" i="18"/>
  <c r="G7" i="18"/>
  <c r="I6" i="18"/>
  <c r="G6" i="18"/>
  <c r="G5" i="18"/>
  <c r="G4" i="18"/>
  <c r="G3" i="18"/>
  <c r="E56" i="17"/>
  <c r="I56" i="17" s="1"/>
  <c r="H33" i="17"/>
  <c r="H32" i="17"/>
  <c r="H31" i="17"/>
  <c r="H30" i="17"/>
  <c r="I7" i="17"/>
  <c r="G7" i="17"/>
  <c r="I6" i="17"/>
  <c r="G6" i="17"/>
  <c r="G5" i="17"/>
  <c r="G4" i="17"/>
  <c r="G3" i="17"/>
  <c r="E56" i="16"/>
  <c r="I56" i="16" s="1"/>
  <c r="H33" i="16"/>
  <c r="H32" i="16"/>
  <c r="H31" i="16"/>
  <c r="H30" i="16"/>
  <c r="I7" i="16"/>
  <c r="G7" i="16"/>
  <c r="I6" i="16"/>
  <c r="G6" i="16"/>
  <c r="G5" i="16"/>
  <c r="G4" i="16"/>
  <c r="G3" i="16"/>
  <c r="E56" i="15"/>
  <c r="I56" i="15" s="1"/>
  <c r="H33" i="15"/>
  <c r="H32" i="15"/>
  <c r="H31" i="15"/>
  <c r="H30" i="15"/>
  <c r="I7" i="15"/>
  <c r="G7" i="15"/>
  <c r="I6" i="15"/>
  <c r="G6" i="15"/>
  <c r="G5" i="15"/>
  <c r="G4" i="15"/>
  <c r="G3" i="15"/>
  <c r="E56" i="13"/>
  <c r="I56" i="13" s="1"/>
  <c r="H33" i="13"/>
  <c r="H32" i="13"/>
  <c r="H31" i="13"/>
  <c r="H30" i="13"/>
  <c r="I7" i="13"/>
  <c r="G7" i="13"/>
  <c r="I6" i="13"/>
  <c r="G6" i="13"/>
  <c r="G5" i="13"/>
  <c r="G4" i="13"/>
  <c r="G3" i="13"/>
  <c r="H33" i="14"/>
  <c r="H32" i="14"/>
  <c r="H31" i="14"/>
  <c r="I7" i="14"/>
  <c r="G7" i="14"/>
  <c r="I6" i="14"/>
  <c r="G6" i="14"/>
  <c r="G5" i="14"/>
  <c r="G4" i="14"/>
  <c r="G3" i="14"/>
  <c r="E56" i="12"/>
  <c r="I56" i="12" s="1"/>
  <c r="H33" i="12"/>
  <c r="H32" i="12"/>
  <c r="H31" i="12"/>
  <c r="H30" i="12"/>
  <c r="I7" i="12"/>
  <c r="G7" i="12"/>
  <c r="I6" i="12"/>
  <c r="G6" i="12"/>
  <c r="G5" i="12"/>
  <c r="G4" i="12"/>
  <c r="G3" i="12"/>
  <c r="E56" i="11"/>
  <c r="I56" i="11" s="1"/>
  <c r="H33" i="11"/>
  <c r="H32" i="11"/>
  <c r="H31" i="11"/>
  <c r="I7" i="11"/>
  <c r="G7" i="11"/>
  <c r="I6" i="11"/>
  <c r="G6" i="11"/>
  <c r="G5" i="11"/>
  <c r="G4" i="11"/>
  <c r="G3" i="11"/>
  <c r="E56" i="10"/>
  <c r="I56" i="10" s="1"/>
  <c r="H33" i="10"/>
  <c r="H32" i="10"/>
  <c r="H31" i="10"/>
  <c r="H30" i="10"/>
  <c r="I7" i="10"/>
  <c r="G7" i="10"/>
  <c r="I6" i="10"/>
  <c r="G6" i="10"/>
  <c r="G5" i="10"/>
  <c r="G4" i="10"/>
  <c r="G3" i="10"/>
  <c r="E56" i="9"/>
  <c r="I56" i="9" s="1"/>
  <c r="H33" i="9"/>
  <c r="H32" i="9"/>
  <c r="H31" i="9"/>
  <c r="H30" i="9"/>
  <c r="I7" i="9"/>
  <c r="G7" i="9"/>
  <c r="I6" i="9"/>
  <c r="G6" i="9"/>
  <c r="G5" i="9"/>
  <c r="G4" i="9"/>
  <c r="G3" i="9"/>
  <c r="E56" i="8"/>
  <c r="I56" i="8" s="1"/>
  <c r="H33" i="8"/>
  <c r="H32" i="8"/>
  <c r="H31" i="8"/>
  <c r="H30" i="8"/>
  <c r="I7" i="8"/>
  <c r="G7" i="8"/>
  <c r="I6" i="8"/>
  <c r="G6" i="8"/>
  <c r="G5" i="8"/>
  <c r="G4" i="8"/>
  <c r="G3" i="8"/>
  <c r="E56" i="7"/>
  <c r="I56" i="7" s="1"/>
  <c r="H33" i="7"/>
  <c r="H32" i="7"/>
  <c r="H31" i="7"/>
  <c r="H30" i="7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H12" i="7" l="1"/>
  <c r="E12" i="7"/>
  <c r="C12" i="7"/>
  <c r="B12" i="7"/>
  <c r="A12" i="7"/>
  <c r="D12" i="7"/>
  <c r="A16" i="7"/>
  <c r="A16" i="8" s="1"/>
  <c r="A16" i="9" s="1"/>
  <c r="A16" i="10" s="1"/>
  <c r="A16" i="11" s="1"/>
  <c r="A16" i="12" s="1"/>
  <c r="D16" i="7"/>
  <c r="D16" i="8" s="1"/>
  <c r="D16" i="9" s="1"/>
  <c r="D16" i="10" s="1"/>
  <c r="D16" i="11" s="1"/>
  <c r="D16" i="12" s="1"/>
  <c r="G28" i="20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5" i="20"/>
  <c r="I36" i="20"/>
  <c r="S55" i="20"/>
  <c r="T55" i="20" s="1"/>
  <c r="K50" i="20"/>
  <c r="G14" i="20" s="1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D16" i="13"/>
  <c r="D16" i="15" s="1"/>
  <c r="A16" i="13"/>
  <c r="A16" i="15" s="1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2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D16" i="16"/>
  <c r="D16" i="17" s="1"/>
  <c r="D16" i="18" s="1"/>
  <c r="D16" i="20" s="1"/>
  <c r="G16" i="20" s="1"/>
  <c r="C16" i="13"/>
  <c r="A16" i="16"/>
  <c r="A16" i="17" s="1"/>
  <c r="A16" i="18" s="1"/>
  <c r="A16" i="20" s="1"/>
  <c r="C16" i="20" s="1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H19" i="18"/>
  <c r="I19" i="18" s="1"/>
  <c r="H20" i="18"/>
  <c r="I20" i="18" s="1"/>
  <c r="H21" i="18"/>
  <c r="I21" i="18" s="1"/>
  <c r="I29" i="18" l="1"/>
  <c r="H40" i="18" s="1"/>
  <c r="I35" i="17"/>
  <c r="I29" i="17"/>
  <c r="H40" i="17" s="1"/>
  <c r="G32" i="17" l="1"/>
  <c r="I32" i="17" s="1"/>
  <c r="H37" i="17"/>
  <c r="D55" i="21" s="1"/>
  <c r="G32" i="18"/>
  <c r="H37" i="18"/>
  <c r="H20" i="20"/>
  <c r="I20" i="20" s="1"/>
  <c r="H21" i="20"/>
  <c r="I21" i="20" s="1"/>
  <c r="H22" i="20"/>
  <c r="I22" i="20" s="1"/>
  <c r="H23" i="20"/>
  <c r="I23" i="20" s="1"/>
  <c r="H19" i="20"/>
  <c r="I19" i="20" s="1"/>
  <c r="G30" i="18"/>
  <c r="B87" i="21"/>
  <c r="E87" i="21" s="1"/>
  <c r="I34" i="18"/>
  <c r="I32" i="18"/>
  <c r="G31" i="18"/>
  <c r="I31" i="18" s="1"/>
  <c r="H48" i="18"/>
  <c r="C49" i="18" s="1"/>
  <c r="D49" i="18" s="1"/>
  <c r="H45" i="18"/>
  <c r="H41" i="18"/>
  <c r="O87" i="21" s="1"/>
  <c r="M87" i="21"/>
  <c r="G30" i="17"/>
  <c r="B86" i="21"/>
  <c r="H45" i="17"/>
  <c r="G31" i="17"/>
  <c r="I31" i="17" s="1"/>
  <c r="I34" i="17"/>
  <c r="H41" i="17"/>
  <c r="O86" i="21" s="1"/>
  <c r="M86" i="21"/>
  <c r="H48" i="17"/>
  <c r="C49" i="17" s="1"/>
  <c r="D49" i="17" s="1"/>
  <c r="I30" i="18" l="1"/>
  <c r="G33" i="18"/>
  <c r="I33" i="18" s="1"/>
  <c r="D56" i="21"/>
  <c r="G51" i="17"/>
  <c r="I48" i="17"/>
  <c r="M55" i="21" s="1"/>
  <c r="E51" i="18"/>
  <c r="E51" i="17"/>
  <c r="E86" i="21"/>
  <c r="G33" i="17"/>
  <c r="I33" i="17" s="1"/>
  <c r="I30" i="17"/>
  <c r="G51" i="18" l="1"/>
  <c r="H38" i="17"/>
  <c r="H38" i="18"/>
  <c r="I87" i="21" s="1"/>
  <c r="U47" i="18" l="1"/>
  <c r="G26" i="21"/>
  <c r="E26" i="21" s="1"/>
  <c r="U45" i="18"/>
  <c r="U44" i="18"/>
  <c r="U46" i="18"/>
  <c r="U48" i="18"/>
  <c r="U49" i="18"/>
  <c r="H54" i="9"/>
  <c r="H54" i="8"/>
  <c r="H54" i="18"/>
  <c r="H54" i="17"/>
  <c r="H54" i="11"/>
  <c r="H54" i="7"/>
  <c r="H54" i="16"/>
  <c r="H54" i="13"/>
  <c r="H54" i="10"/>
  <c r="H54" i="20"/>
  <c r="H54" i="15"/>
  <c r="H54" i="12"/>
  <c r="B105" i="21"/>
  <c r="E105" i="21"/>
  <c r="I86" i="21"/>
  <c r="U49" i="17"/>
  <c r="U48" i="17"/>
  <c r="G25" i="21"/>
  <c r="U46" i="17"/>
  <c r="U44" i="17"/>
  <c r="U47" i="17"/>
  <c r="U45" i="17"/>
  <c r="B26" i="21" l="1"/>
  <c r="U50" i="18"/>
  <c r="H39" i="18" s="1"/>
  <c r="I57" i="18" s="1"/>
  <c r="E54" i="18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K87" i="21" l="1"/>
  <c r="I42" i="18"/>
  <c r="Q87" i="21" s="1"/>
  <c r="C51" i="17"/>
  <c r="K86" i="21"/>
  <c r="I42" i="17"/>
  <c r="I25" i="21"/>
  <c r="K25" i="21" l="1"/>
  <c r="L25" i="21" s="1"/>
  <c r="M25" i="21" s="1"/>
  <c r="C51" i="18"/>
  <c r="D51" i="17"/>
  <c r="I26" i="21"/>
  <c r="Q86" i="21"/>
  <c r="K26" i="21" l="1"/>
  <c r="L26" i="21" s="1"/>
  <c r="M26" i="21" s="1"/>
  <c r="D51" i="18"/>
  <c r="H51" i="17"/>
  <c r="C52" i="8" l="1"/>
  <c r="C52" i="15"/>
  <c r="C52" i="13"/>
  <c r="C52" i="9"/>
  <c r="C52" i="7"/>
  <c r="C52" i="12"/>
  <c r="C52" i="10"/>
  <c r="C52" i="16"/>
  <c r="C52" i="18"/>
  <c r="C52" i="17"/>
  <c r="C52" i="11"/>
  <c r="H51" i="18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H52" i="17" s="1"/>
  <c r="I52" i="17" s="1"/>
  <c r="G52" i="11"/>
  <c r="G52" i="7"/>
  <c r="H52" i="18" l="1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8"/>
  <c r="I56" i="21" s="1"/>
  <c r="I45" i="17"/>
  <c r="I49" i="18"/>
  <c r="I53" i="17" l="1"/>
  <c r="I55" i="21"/>
  <c r="I59" i="17" l="1"/>
  <c r="I59" i="18" l="1"/>
  <c r="I8" i="8" l="1"/>
  <c r="I8" i="9" l="1"/>
  <c r="I8" i="10" l="1"/>
  <c r="I8" i="14"/>
  <c r="I8" i="11"/>
  <c r="I8" i="12"/>
  <c r="I8" i="13" l="1"/>
  <c r="I8" i="15" l="1"/>
  <c r="I8" i="16" l="1"/>
  <c r="I8" i="17" l="1"/>
  <c r="I8" i="18" l="1"/>
  <c r="I8" i="19" l="1"/>
  <c r="H19" i="19" l="1"/>
  <c r="I19" i="19" s="1"/>
  <c r="I29" i="19" s="1"/>
  <c r="H40" i="19" s="1"/>
  <c r="I8" i="20"/>
  <c r="G32" i="19" l="1"/>
  <c r="I32" i="19" s="1"/>
  <c r="H37" i="19"/>
  <c r="D57" i="21" s="1"/>
  <c r="I48" i="18"/>
  <c r="I34" i="19"/>
  <c r="M88" i="21"/>
  <c r="B88" i="21"/>
  <c r="E88" i="21" s="1"/>
  <c r="G30" i="19"/>
  <c r="G31" i="19"/>
  <c r="I31" i="19" s="1"/>
  <c r="E51" i="19"/>
  <c r="G51" i="19"/>
  <c r="C51" i="19"/>
  <c r="D51" i="19"/>
  <c r="H51" i="19"/>
  <c r="I59" i="19"/>
  <c r="M56" i="21" l="1"/>
  <c r="I53" i="18"/>
  <c r="G33" i="19"/>
  <c r="I33" i="19" s="1"/>
  <c r="I30" i="19"/>
  <c r="H38" i="19" l="1"/>
  <c r="U49" i="19" l="1"/>
  <c r="U46" i="19"/>
  <c r="U45" i="19"/>
  <c r="I88" i="21"/>
  <c r="E106" i="21" s="1"/>
  <c r="U47" i="19"/>
  <c r="G27" i="21"/>
  <c r="U44" i="19"/>
  <c r="U48" i="19"/>
  <c r="U50" i="19" l="1"/>
  <c r="H39" i="19" s="1"/>
  <c r="I27" i="21"/>
  <c r="K27" i="21" s="1"/>
  <c r="E27" i="21"/>
  <c r="M27" i="21"/>
  <c r="K88" i="21" l="1"/>
  <c r="I42" i="19"/>
  <c r="Q88" i="21" l="1"/>
  <c r="I53" i="19"/>
  <c r="Q19" i="22" l="1"/>
  <c r="P18" i="22"/>
  <c r="P12" i="22"/>
  <c r="Q9" i="22"/>
  <c r="Q16" i="22"/>
  <c r="Q17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Q10" i="22"/>
  <c r="Q18" i="22"/>
  <c r="Q14" i="22"/>
  <c r="Q6" i="22"/>
  <c r="Q15" i="22"/>
  <c r="Q7" i="22"/>
  <c r="Q13" i="22"/>
  <c r="Q11" i="22" l="1"/>
  <c r="E86" i="11"/>
  <c r="E86" i="14"/>
  <c r="E86" i="7"/>
  <c r="E86" i="8"/>
  <c r="E86" i="9"/>
  <c r="E86" i="10"/>
  <c r="E86" i="12"/>
  <c r="E86" i="13"/>
  <c r="E86" i="15"/>
  <c r="E86" i="16"/>
  <c r="G25" i="16" s="1"/>
  <c r="E86" i="18"/>
  <c r="E86" i="19"/>
  <c r="E86" i="20"/>
  <c r="E86" i="17"/>
  <c r="I14" i="7"/>
  <c r="P15" i="22"/>
  <c r="P6" i="22"/>
  <c r="P13" i="22"/>
  <c r="P17" i="22"/>
  <c r="P9" i="22"/>
  <c r="P10" i="22"/>
  <c r="P16" i="22"/>
  <c r="P7" i="22"/>
  <c r="P14" i="22"/>
  <c r="P19" i="22"/>
  <c r="Q8" i="22"/>
  <c r="P8" i="22"/>
  <c r="Q5" i="22"/>
  <c r="D14" i="7" l="1"/>
  <c r="C14" i="7"/>
  <c r="H19" i="7" s="1"/>
  <c r="I19" i="7" s="1"/>
  <c r="I29" i="7" s="1"/>
  <c r="H40" i="7" s="1"/>
  <c r="Q12" i="22"/>
  <c r="N10" i="22"/>
  <c r="N13" i="22"/>
  <c r="N18" i="22"/>
  <c r="N14" i="22"/>
  <c r="N11" i="22"/>
  <c r="N9" i="22"/>
  <c r="N16" i="22"/>
  <c r="N12" i="22"/>
  <c r="N8" i="22"/>
  <c r="N6" i="22"/>
  <c r="N17" i="22"/>
  <c r="N7" i="22"/>
  <c r="N15" i="22"/>
  <c r="N19" i="22"/>
  <c r="P5" i="22"/>
  <c r="N5" i="22"/>
  <c r="O5" i="22"/>
  <c r="G32" i="7" l="1"/>
  <c r="I32" i="7" s="1"/>
  <c r="H37" i="7"/>
  <c r="D45" i="21" s="1"/>
  <c r="E45" i="21" s="1"/>
  <c r="P11" i="22"/>
  <c r="B76" i="21"/>
  <c r="I34" i="7"/>
  <c r="G31" i="7"/>
  <c r="I31" i="7" s="1"/>
  <c r="H48" i="7"/>
  <c r="N40" i="21" s="1"/>
  <c r="R40" i="21" s="1"/>
  <c r="H45" i="7"/>
  <c r="J40" i="21" s="1"/>
  <c r="H41" i="7"/>
  <c r="O76" i="21" s="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0" i="16" s="1"/>
  <c r="G32" i="16" l="1"/>
  <c r="H37" i="16"/>
  <c r="H48" i="16"/>
  <c r="C49" i="16" s="1"/>
  <c r="D49" i="16" s="1"/>
  <c r="I49" i="16" s="1"/>
  <c r="Q54" i="21" s="1"/>
  <c r="M85" i="21"/>
  <c r="H41" i="16"/>
  <c r="O85" i="21" s="1"/>
  <c r="B85" i="21"/>
  <c r="G30" i="16"/>
  <c r="D54" i="21"/>
  <c r="I32" i="16"/>
  <c r="I34" i="16"/>
  <c r="G31" i="16"/>
  <c r="I31" i="16" s="1"/>
  <c r="H45" i="16"/>
  <c r="I45" i="16" s="1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G8" i="8" l="1"/>
  <c r="B12" i="8" l="1"/>
  <c r="E12" i="8"/>
  <c r="C12" i="8"/>
  <c r="H12" i="8"/>
  <c r="D12" i="8"/>
  <c r="A12" i="8"/>
  <c r="G8" i="9"/>
  <c r="D12" i="9" l="1"/>
  <c r="C12" i="9"/>
  <c r="H12" i="9"/>
  <c r="B12" i="9"/>
  <c r="A12" i="9"/>
  <c r="E12" i="9"/>
  <c r="I14" i="8"/>
  <c r="G8" i="11" l="1"/>
  <c r="G8" i="14"/>
  <c r="G8" i="10"/>
  <c r="I14" i="9"/>
  <c r="D14" i="8"/>
  <c r="C14" i="8"/>
  <c r="H19" i="8" s="1"/>
  <c r="I19" i="8" s="1"/>
  <c r="I29" i="8" s="1"/>
  <c r="G8" i="12"/>
  <c r="H37" i="8" l="1"/>
  <c r="H40" i="8"/>
  <c r="H12" i="10"/>
  <c r="E12" i="10"/>
  <c r="D12" i="10"/>
  <c r="B12" i="10"/>
  <c r="C12" i="10"/>
  <c r="A12" i="10"/>
  <c r="D12" i="14"/>
  <c r="C12" i="14"/>
  <c r="H12" i="14"/>
  <c r="B12" i="14"/>
  <c r="E12" i="14"/>
  <c r="A12" i="14"/>
  <c r="C12" i="12"/>
  <c r="B12" i="12"/>
  <c r="A12" i="12"/>
  <c r="H12" i="12"/>
  <c r="E12" i="12"/>
  <c r="D12" i="12"/>
  <c r="A12" i="11"/>
  <c r="H12" i="11"/>
  <c r="C12" i="11"/>
  <c r="B12" i="11"/>
  <c r="E12" i="11"/>
  <c r="D12" i="11"/>
  <c r="G32" i="8"/>
  <c r="I32" i="8" s="1"/>
  <c r="M77" i="21"/>
  <c r="N77" i="21" s="1"/>
  <c r="E51" i="8" s="1"/>
  <c r="H45" i="8"/>
  <c r="I45" i="8" s="1"/>
  <c r="I46" i="21" s="1"/>
  <c r="J46" i="21" s="1"/>
  <c r="B77" i="21"/>
  <c r="D46" i="21"/>
  <c r="E46" i="21" s="1"/>
  <c r="G31" i="8"/>
  <c r="I31" i="8" s="1"/>
  <c r="I34" i="8"/>
  <c r="G30" i="8"/>
  <c r="H48" i="8"/>
  <c r="I48" i="8" s="1"/>
  <c r="M46" i="21" s="1"/>
  <c r="N46" i="21" s="1"/>
  <c r="H41" i="8"/>
  <c r="O77" i="21" s="1"/>
  <c r="P77" i="21" s="1"/>
  <c r="G51" i="8" s="1"/>
  <c r="D14" i="9"/>
  <c r="C14" i="9"/>
  <c r="H19" i="9" s="1"/>
  <c r="I19" i="9" s="1"/>
  <c r="I29" i="9" s="1"/>
  <c r="H37" i="9" l="1"/>
  <c r="D47" i="21" s="1"/>
  <c r="E47" i="21" s="1"/>
  <c r="H40" i="9"/>
  <c r="G8" i="13"/>
  <c r="I14" i="12"/>
  <c r="G32" i="9"/>
  <c r="I32" i="9" s="1"/>
  <c r="I34" i="9"/>
  <c r="H41" i="9"/>
  <c r="O78" i="21" s="1"/>
  <c r="P78" i="21" s="1"/>
  <c r="G51" i="9" s="1"/>
  <c r="G31" i="9"/>
  <c r="I31" i="9" s="1"/>
  <c r="M78" i="21"/>
  <c r="N78" i="21" s="1"/>
  <c r="H45" i="9"/>
  <c r="I45" i="9" s="1"/>
  <c r="I47" i="21" s="1"/>
  <c r="J47" i="21" s="1"/>
  <c r="G30" i="9"/>
  <c r="H48" i="9"/>
  <c r="C49" i="9" s="1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H12" i="13"/>
  <c r="E12" i="13"/>
  <c r="D12" i="13"/>
  <c r="C12" i="13"/>
  <c r="B12" i="13"/>
  <c r="A12" i="13"/>
  <c r="G8" i="15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C14" i="11"/>
  <c r="H19" i="11" s="1"/>
  <c r="I19" i="11" s="1"/>
  <c r="I29" i="11" s="1"/>
  <c r="D14" i="11"/>
  <c r="H37" i="12" l="1"/>
  <c r="H40" i="12"/>
  <c r="M81" i="21" s="1"/>
  <c r="H37" i="10"/>
  <c r="H40" i="10"/>
  <c r="H37" i="11"/>
  <c r="H40" i="11"/>
  <c r="H37" i="14"/>
  <c r="D51" i="21" s="1"/>
  <c r="H40" i="14"/>
  <c r="M82" i="21" s="1"/>
  <c r="I14" i="13"/>
  <c r="C14" i="13" s="1"/>
  <c r="H19" i="13" s="1"/>
  <c r="I19" i="13" s="1"/>
  <c r="I29" i="13" s="1"/>
  <c r="A12" i="15"/>
  <c r="H12" i="15"/>
  <c r="D12" i="15"/>
  <c r="C12" i="15"/>
  <c r="B12" i="15"/>
  <c r="E12" i="15"/>
  <c r="G8" i="16"/>
  <c r="H38" i="9"/>
  <c r="G30" i="14"/>
  <c r="D51" i="14"/>
  <c r="I59" i="14"/>
  <c r="G31" i="14"/>
  <c r="I31" i="14" s="1"/>
  <c r="H51" i="14"/>
  <c r="G51" i="14"/>
  <c r="I34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D50" i="21"/>
  <c r="G30" i="12"/>
  <c r="E51" i="12"/>
  <c r="I45" i="12"/>
  <c r="I50" i="21" s="1"/>
  <c r="H45" i="12"/>
  <c r="I34" i="12"/>
  <c r="H41" i="12"/>
  <c r="O81" i="21" s="1"/>
  <c r="C51" i="12"/>
  <c r="G51" i="12"/>
  <c r="B81" i="21"/>
  <c r="E81" i="21" s="1"/>
  <c r="H48" i="12"/>
  <c r="C49" i="12" s="1"/>
  <c r="D49" i="12" s="1"/>
  <c r="I49" i="12" s="1"/>
  <c r="Q50" i="21" s="1"/>
  <c r="D51" i="12"/>
  <c r="G32" i="12"/>
  <c r="I32" i="12" s="1"/>
  <c r="I59" i="12"/>
  <c r="G32" i="10"/>
  <c r="I32" i="10" s="1"/>
  <c r="H48" i="10"/>
  <c r="C49" i="10" s="1"/>
  <c r="D49" i="10" s="1"/>
  <c r="I49" i="10" s="1"/>
  <c r="Q48" i="21" s="1"/>
  <c r="R48" i="21" s="1"/>
  <c r="M79" i="21"/>
  <c r="N79" i="21" s="1"/>
  <c r="E51" i="10" s="1"/>
  <c r="I48" i="10"/>
  <c r="M48" i="21" s="1"/>
  <c r="N48" i="21" s="1"/>
  <c r="H45" i="10"/>
  <c r="I45" i="10" s="1"/>
  <c r="I48" i="21" s="1"/>
  <c r="J48" i="21" s="1"/>
  <c r="G30" i="10"/>
  <c r="B79" i="21"/>
  <c r="I34" i="10"/>
  <c r="H41" i="10"/>
  <c r="O79" i="21" s="1"/>
  <c r="P79" i="21" s="1"/>
  <c r="G51" i="10" s="1"/>
  <c r="D48" i="21"/>
  <c r="E48" i="21" s="1"/>
  <c r="G31" i="10"/>
  <c r="I31" i="10" s="1"/>
  <c r="G30" i="11"/>
  <c r="H45" i="11"/>
  <c r="I45" i="11" s="1"/>
  <c r="I49" i="21" s="1"/>
  <c r="D49" i="21"/>
  <c r="H41" i="11"/>
  <c r="O80" i="21" s="1"/>
  <c r="H48" i="11"/>
  <c r="C49" i="11" s="1"/>
  <c r="D49" i="11" s="1"/>
  <c r="I49" i="11" s="1"/>
  <c r="Q49" i="21" s="1"/>
  <c r="M80" i="21"/>
  <c r="G31" i="11"/>
  <c r="I31" i="11" s="1"/>
  <c r="G32" i="11"/>
  <c r="I32" i="11" s="1"/>
  <c r="B80" i="21"/>
  <c r="E80" i="21" s="1"/>
  <c r="I34" i="11"/>
  <c r="U46" i="8"/>
  <c r="U48" i="8"/>
  <c r="U44" i="8"/>
  <c r="U49" i="8"/>
  <c r="G16" i="21"/>
  <c r="I77" i="21"/>
  <c r="U45" i="8"/>
  <c r="U47" i="8"/>
  <c r="H37" i="13" l="1"/>
  <c r="H40" i="13"/>
  <c r="D14" i="13"/>
  <c r="I48" i="11"/>
  <c r="M49" i="21" s="1"/>
  <c r="N49" i="21" s="1"/>
  <c r="N50" i="21" s="1"/>
  <c r="N51" i="21" s="1"/>
  <c r="G8" i="17"/>
  <c r="B12" i="16"/>
  <c r="A12" i="16"/>
  <c r="H12" i="16"/>
  <c r="E12" i="16"/>
  <c r="D12" i="16"/>
  <c r="C12" i="16"/>
  <c r="G32" i="13"/>
  <c r="I32" i="13" s="1"/>
  <c r="D52" i="21"/>
  <c r="G30" i="13"/>
  <c r="H41" i="13"/>
  <c r="O83" i="21" s="1"/>
  <c r="G31" i="13"/>
  <c r="I31" i="13" s="1"/>
  <c r="M83" i="21"/>
  <c r="I34" i="13"/>
  <c r="H48" i="13"/>
  <c r="C49" i="13" s="1"/>
  <c r="D49" i="13" s="1"/>
  <c r="I49" i="13" s="1"/>
  <c r="Q52" i="21" s="1"/>
  <c r="B83" i="21"/>
  <c r="E83" i="21" s="1"/>
  <c r="H45" i="13"/>
  <c r="I45" i="13" s="1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G8" i="18"/>
  <c r="D12" i="17"/>
  <c r="C12" i="17"/>
  <c r="H12" i="17"/>
  <c r="B12" i="17"/>
  <c r="A12" i="17"/>
  <c r="E12" i="17"/>
  <c r="J78" i="21"/>
  <c r="C51" i="9" s="1"/>
  <c r="U50" i="9"/>
  <c r="H39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37" i="15" l="1"/>
  <c r="H40" i="15"/>
  <c r="I42" i="9"/>
  <c r="Q78" i="21" s="1"/>
  <c r="I57" i="9"/>
  <c r="N16" i="21"/>
  <c r="I17" i="21"/>
  <c r="K17" i="21" s="1"/>
  <c r="L17" i="21" s="1"/>
  <c r="M17" i="21" s="1"/>
  <c r="H38" i="13"/>
  <c r="G8" i="19"/>
  <c r="G8" i="20"/>
  <c r="I14" i="17"/>
  <c r="H12" i="18"/>
  <c r="E12" i="18"/>
  <c r="D12" i="18"/>
  <c r="B12" i="18"/>
  <c r="A12" i="18"/>
  <c r="C12" i="18"/>
  <c r="G32" i="15"/>
  <c r="I32" i="15" s="1"/>
  <c r="G30" i="15"/>
  <c r="D53" i="21"/>
  <c r="E53" i="21" s="1"/>
  <c r="E54" i="21" s="1"/>
  <c r="E55" i="21" s="1"/>
  <c r="E56" i="21" s="1"/>
  <c r="E57" i="21" s="1"/>
  <c r="H45" i="15"/>
  <c r="I45" i="15" s="1"/>
  <c r="I53" i="21" s="1"/>
  <c r="J53" i="21" s="1"/>
  <c r="J54" i="21" s="1"/>
  <c r="J55" i="21" s="1"/>
  <c r="J56" i="21" s="1"/>
  <c r="G31" i="15"/>
  <c r="I31" i="15" s="1"/>
  <c r="H48" i="15"/>
  <c r="C49" i="15" s="1"/>
  <c r="D49" i="15" s="1"/>
  <c r="I49" i="15" s="1"/>
  <c r="Q53" i="21" s="1"/>
  <c r="R53" i="21" s="1"/>
  <c r="R54" i="21" s="1"/>
  <c r="R55" i="21" s="1"/>
  <c r="Q56" i="21" s="1"/>
  <c r="R56" i="21" s="1"/>
  <c r="M84" i="21"/>
  <c r="N84" i="21" s="1"/>
  <c r="N85" i="21" s="1"/>
  <c r="I34" i="15"/>
  <c r="B84" i="21"/>
  <c r="H41" i="15"/>
  <c r="O84" i="21" s="1"/>
  <c r="P84" i="21" s="1"/>
  <c r="P85" i="21" s="1"/>
  <c r="G51" i="15"/>
  <c r="E51" i="15"/>
  <c r="I48" i="15"/>
  <c r="M53" i="21" s="1"/>
  <c r="N53" i="21" s="1"/>
  <c r="N54" i="21" s="1"/>
  <c r="N55" i="21" s="1"/>
  <c r="N56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P87" i="21" s="1"/>
  <c r="P88" i="21" s="1"/>
  <c r="G51" i="16"/>
  <c r="N86" i="21"/>
  <c r="N87" i="21" s="1"/>
  <c r="N88" i="21" s="1"/>
  <c r="E51" i="16"/>
  <c r="E59" i="9"/>
  <c r="I59" i="8"/>
  <c r="E84" i="21"/>
  <c r="F84" i="21" s="1"/>
  <c r="F85" i="21" s="1"/>
  <c r="F86" i="21" s="1"/>
  <c r="F87" i="21" s="1"/>
  <c r="F88" i="21" s="1"/>
  <c r="D84" i="21"/>
  <c r="D85" i="21" s="1"/>
  <c r="D86" i="21" s="1"/>
  <c r="D87" i="21" s="1"/>
  <c r="D88" i="21" s="1"/>
  <c r="I30" i="15"/>
  <c r="G33" i="15"/>
  <c r="I33" i="15" s="1"/>
  <c r="D14" i="17"/>
  <c r="C14" i="17"/>
  <c r="B12" i="20"/>
  <c r="A12" i="20"/>
  <c r="C12" i="20"/>
  <c r="E12" i="20"/>
  <c r="H12" i="20"/>
  <c r="D12" i="20"/>
  <c r="H12" i="19"/>
  <c r="D12" i="19"/>
  <c r="B12" i="19"/>
  <c r="A12" i="19"/>
  <c r="E12" i="19"/>
  <c r="C12" i="19"/>
  <c r="I14" i="18"/>
  <c r="U48" i="13"/>
  <c r="U47" i="13"/>
  <c r="I83" i="21"/>
  <c r="U44" i="13"/>
  <c r="U45" i="13"/>
  <c r="U49" i="13"/>
  <c r="G22" i="21"/>
  <c r="U46" i="13"/>
  <c r="U50" i="10"/>
  <c r="H39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57" i="10"/>
  <c r="I18" i="21"/>
  <c r="K18" i="21" s="1"/>
  <c r="L18" i="21" s="1"/>
  <c r="N18" i="21" s="1"/>
  <c r="J80" i="21"/>
  <c r="C51" i="10"/>
  <c r="I59" i="9"/>
  <c r="I14" i="19"/>
  <c r="D14" i="19" s="1"/>
  <c r="I14" i="20"/>
  <c r="C14" i="20" s="1"/>
  <c r="H24" i="20" s="1"/>
  <c r="I24" i="20" s="1"/>
  <c r="I29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H37" i="20" l="1"/>
  <c r="H40" i="20"/>
  <c r="M89" i="21" s="1"/>
  <c r="N89" i="21" s="1"/>
  <c r="E51" i="20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G31" i="20"/>
  <c r="I31" i="20" s="1"/>
  <c r="G32" i="20"/>
  <c r="I32" i="20" s="1"/>
  <c r="H45" i="20"/>
  <c r="B89" i="21"/>
  <c r="I34" i="20"/>
  <c r="H41" i="20"/>
  <c r="O89" i="21" s="1"/>
  <c r="P89" i="21" s="1"/>
  <c r="G51" i="20" s="1"/>
  <c r="H48" i="20"/>
  <c r="C49" i="20" s="1"/>
  <c r="D49" i="20" s="1"/>
  <c r="G30" i="20"/>
  <c r="D58" i="21"/>
  <c r="E58" i="21" s="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L81" i="21" l="1"/>
  <c r="L82" i="21" s="1"/>
  <c r="M19" i="21"/>
  <c r="E59" i="11"/>
  <c r="I59" i="10"/>
  <c r="U50" i="15"/>
  <c r="H39" i="15" s="1"/>
  <c r="L83" i="21"/>
  <c r="E102" i="21"/>
  <c r="F102" i="21" s="1"/>
  <c r="F103" i="21" s="1"/>
  <c r="F104" i="21" s="1"/>
  <c r="F105" i="21" s="1"/>
  <c r="F106" i="21" s="1"/>
  <c r="B102" i="21"/>
  <c r="C102" i="21" s="1"/>
  <c r="C103" i="21" s="1"/>
  <c r="C104" i="21" s="1"/>
  <c r="C105" i="21" s="1"/>
  <c r="C106" i="21" s="1"/>
  <c r="J84" i="21"/>
  <c r="J85" i="21" s="1"/>
  <c r="G33" i="20"/>
  <c r="I33" i="20" s="1"/>
  <c r="I30" i="20"/>
  <c r="B23" i="21"/>
  <c r="C23" i="21" s="1"/>
  <c r="E23" i="21"/>
  <c r="F23" i="21" s="1"/>
  <c r="F24" i="21" s="1"/>
  <c r="F25" i="21" s="1"/>
  <c r="F26" i="21" s="1"/>
  <c r="F27" i="21" s="1"/>
  <c r="I23" i="21"/>
  <c r="K23" i="21"/>
  <c r="L23" i="21"/>
  <c r="M23" i="21" s="1"/>
  <c r="Q83" i="21"/>
  <c r="I53" i="13"/>
  <c r="E89" i="21"/>
  <c r="F89" i="21" s="1"/>
  <c r="D89" i="21"/>
  <c r="J20" i="21"/>
  <c r="R81" i="21"/>
  <c r="R82" i="21" s="1"/>
  <c r="J22" i="21"/>
  <c r="B52" i="21"/>
  <c r="F52" i="21" s="1"/>
  <c r="H23" i="21"/>
  <c r="N22" i="21"/>
  <c r="K84" i="21" l="1"/>
  <c r="L84" i="21" s="1"/>
  <c r="L85" i="21" s="1"/>
  <c r="L86" i="21" s="1"/>
  <c r="L87" i="21" s="1"/>
  <c r="L88" i="21" s="1"/>
  <c r="I57" i="15"/>
  <c r="D51" i="16"/>
  <c r="J86" i="21"/>
  <c r="J87" i="21" s="1"/>
  <c r="J88" i="21" s="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H38" i="20"/>
  <c r="I89" i="21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U46" i="20" l="1"/>
  <c r="G28" i="21"/>
  <c r="B28" i="21" s="1"/>
  <c r="U47" i="20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U49" i="20"/>
  <c r="U44" i="20"/>
  <c r="I59" i="11"/>
  <c r="U45" i="20"/>
  <c r="U48" i="20"/>
  <c r="E107" i="21"/>
  <c r="F107" i="21" s="1"/>
  <c r="B107" i="21"/>
  <c r="C107" i="21" s="1"/>
  <c r="J89" i="21"/>
  <c r="B54" i="21"/>
  <c r="F54" i="21" s="1"/>
  <c r="H25" i="21"/>
  <c r="N24" i="21"/>
  <c r="C25" i="21"/>
  <c r="J24" i="21"/>
  <c r="C11" i="23" l="1"/>
  <c r="C22" i="23" s="1"/>
  <c r="C51" i="20"/>
  <c r="C52" i="20"/>
  <c r="E28" i="21"/>
  <c r="F28" i="21" s="1"/>
  <c r="U50" i="20"/>
  <c r="H39" i="20" s="1"/>
  <c r="I57" i="20" s="1"/>
  <c r="E59" i="17"/>
  <c r="Q61" i="17" s="1"/>
  <c r="I60" i="17" s="1"/>
  <c r="H59" i="17" s="1"/>
  <c r="E59" i="18" s="1"/>
  <c r="Q61" i="18" s="1"/>
  <c r="I60" i="18" s="1"/>
  <c r="H59" i="18" s="1"/>
  <c r="E59" i="19" s="1"/>
  <c r="Q61" i="19" s="1"/>
  <c r="I60" i="19" s="1"/>
  <c r="H59" i="19" s="1"/>
  <c r="E59" i="20" s="1"/>
  <c r="I59" i="20" s="1"/>
  <c r="I59" i="16"/>
  <c r="R86" i="21"/>
  <c r="R87" i="21" s="1"/>
  <c r="R88" i="21" s="1"/>
  <c r="H51" i="16"/>
  <c r="C20" i="23"/>
  <c r="C19" i="23"/>
  <c r="C15" i="23"/>
  <c r="C49" i="23"/>
  <c r="C50" i="23" s="1"/>
  <c r="F62" i="23" s="1"/>
  <c r="C28" i="23"/>
  <c r="C23" i="23"/>
  <c r="C17" i="23"/>
  <c r="C30" i="23"/>
  <c r="C36" i="23"/>
  <c r="C33" i="23"/>
  <c r="C35" i="23"/>
  <c r="C31" i="23"/>
  <c r="C16" i="23"/>
  <c r="C21" i="23"/>
  <c r="C56" i="23"/>
  <c r="C57" i="23" s="1"/>
  <c r="C58" i="23" s="1"/>
  <c r="F63" i="23" s="1"/>
  <c r="J25" i="21"/>
  <c r="C26" i="21"/>
  <c r="H26" i="21"/>
  <c r="B55" i="21"/>
  <c r="F55" i="21" s="1"/>
  <c r="N25" i="21"/>
  <c r="C18" i="23" l="1"/>
  <c r="F60" i="23" s="1"/>
  <c r="E52" i="20" s="1"/>
  <c r="C32" i="23"/>
  <c r="C34" i="23"/>
  <c r="C29" i="23"/>
  <c r="U58" i="20"/>
  <c r="U59" i="20"/>
  <c r="U56" i="20"/>
  <c r="U57" i="20"/>
  <c r="U55" i="20"/>
  <c r="I42" i="20"/>
  <c r="Q89" i="21" s="1"/>
  <c r="R89" i="21" s="1"/>
  <c r="H51" i="20" s="1"/>
  <c r="K89" i="21"/>
  <c r="L89" i="21" s="1"/>
  <c r="D51" i="20" s="1"/>
  <c r="F61" i="23"/>
  <c r="G63" i="23" s="1"/>
  <c r="G52" i="20" s="1"/>
  <c r="B56" i="21"/>
  <c r="F56" i="21" s="1"/>
  <c r="N26" i="21"/>
  <c r="H27" i="21"/>
  <c r="J26" i="21"/>
  <c r="C27" i="21"/>
  <c r="C28" i="21" s="1"/>
  <c r="U60" i="20" l="1"/>
  <c r="D52" i="20" s="1"/>
  <c r="H52" i="20" s="1"/>
  <c r="I52" i="20" s="1"/>
  <c r="I53" i="20" s="1"/>
  <c r="J28" i="21"/>
  <c r="N27" i="21"/>
  <c r="B57" i="21"/>
  <c r="F57" i="21" s="1"/>
  <c r="H28" i="21"/>
  <c r="I28" i="21" s="1"/>
  <c r="K28" i="21" s="1"/>
  <c r="L28" i="21" s="1"/>
  <c r="M28" i="21" s="1"/>
  <c r="Q61" i="20" l="1"/>
  <c r="I60" i="20"/>
  <c r="E31" i="21"/>
  <c r="E32" i="21" s="1"/>
  <c r="N28" i="21"/>
  <c r="B58" i="21"/>
  <c r="F58" i="21" s="1"/>
</calcChain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<sst xmlns="http://schemas.openxmlformats.org/spreadsheetml/2006/main" count="1984" uniqueCount="268">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</sst>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19050</xdr:rowOff>
        </xdr:from>
        <xdr:to>
          <xdr:col>8</xdr:col>
          <xdr:colOff>581025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142875</xdr:rowOff>
        </xdr:from>
        <xdr:to>
          <xdr:col>8</xdr:col>
          <xdr:colOff>552450</xdr:colOff>
          <xdr:row>2</xdr:row>
          <xdr:rowOff>171450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542925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590550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171450</xdr:rowOff>
        </xdr:from>
        <xdr:to>
          <xdr:col>8</xdr:col>
          <xdr:colOff>552450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19050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542925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9525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tin\Documents\MaWi\Schule\&#220;FA\015%20Personal\11%20FRINO%20PRO%202024A-DE\FRINO%20PRO%202024A\Stammdaten%20Lohnprogramm.xlsx" TargetMode="External"/><Relationship Id="rId1" Type="http://schemas.openxmlformats.org/officeDocument/2006/relationships/externalLinkPath" Target="Stammdaten%20Lohnpro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45292</v>
          </cell>
          <cell r="B10">
            <v>31</v>
          </cell>
        </row>
        <row r="11">
          <cell r="A11">
            <v>45323</v>
          </cell>
          <cell r="B11">
            <v>29</v>
          </cell>
        </row>
        <row r="12">
          <cell r="A12">
            <v>45352</v>
          </cell>
          <cell r="B12">
            <v>31</v>
          </cell>
        </row>
        <row r="13">
          <cell r="A13">
            <v>45383</v>
          </cell>
          <cell r="B13">
            <v>30</v>
          </cell>
        </row>
        <row r="14">
          <cell r="A14">
            <v>45413</v>
          </cell>
        </row>
        <row r="15">
          <cell r="A15">
            <v>45444</v>
          </cell>
          <cell r="B15">
            <v>30</v>
          </cell>
        </row>
        <row r="16">
          <cell r="A16" t="str">
            <v>14. M.</v>
          </cell>
        </row>
        <row r="17">
          <cell r="A17">
            <v>45474</v>
          </cell>
          <cell r="B17">
            <v>31</v>
          </cell>
        </row>
        <row r="18">
          <cell r="A18">
            <v>45505</v>
          </cell>
          <cell r="B18">
            <v>31</v>
          </cell>
        </row>
        <row r="19">
          <cell r="A19">
            <v>45536</v>
          </cell>
          <cell r="B19">
            <v>30</v>
          </cell>
        </row>
        <row r="20">
          <cell r="A20">
            <v>45566</v>
          </cell>
          <cell r="B20">
            <v>31</v>
          </cell>
        </row>
        <row r="21">
          <cell r="A21">
            <v>45597</v>
          </cell>
          <cell r="B21">
            <v>30</v>
          </cell>
        </row>
        <row r="22">
          <cell r="A22" t="str">
            <v>13. M.</v>
          </cell>
        </row>
        <row r="23">
          <cell r="A23">
            <v>45627</v>
          </cell>
          <cell r="B23">
            <v>31</v>
          </cell>
        </row>
        <row r="24">
          <cell r="B24">
            <v>366</v>
          </cell>
          <cell r="C24">
            <v>366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45597</v>
          </cell>
          <cell r="H5"/>
          <cell r="I5">
            <v>0</v>
          </cell>
          <cell r="J5">
            <v>0</v>
          </cell>
          <cell r="K5">
            <v>35000</v>
          </cell>
          <cell r="L5"/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/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/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/>
          <cell r="P90">
            <v>0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/>
          <cell r="AD90">
            <v>0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1896.64</v>
          </cell>
          <cell r="C7">
            <v>1896.64</v>
          </cell>
          <cell r="D7">
            <v>1896.64</v>
          </cell>
          <cell r="E7">
            <v>1896.64</v>
          </cell>
          <cell r="F7">
            <v>1896.64</v>
          </cell>
          <cell r="G7">
            <v>1896.64</v>
          </cell>
          <cell r="H7">
            <v>1896.64</v>
          </cell>
          <cell r="I7">
            <v>1896.64</v>
          </cell>
          <cell r="J7">
            <v>1896.64</v>
          </cell>
          <cell r="K7">
            <v>1896.64</v>
          </cell>
          <cell r="L7">
            <v>1896.64</v>
          </cell>
          <cell r="M7">
            <v>1896.64</v>
          </cell>
          <cell r="N7">
            <v>1896.64</v>
          </cell>
          <cell r="O7">
            <v>1896.64</v>
          </cell>
        </row>
        <row r="8">
          <cell r="A8">
            <v>1</v>
          </cell>
          <cell r="B8">
            <v>1708.49</v>
          </cell>
          <cell r="C8">
            <v>1708.49</v>
          </cell>
          <cell r="D8">
            <v>1708.49</v>
          </cell>
          <cell r="E8">
            <v>1708.49</v>
          </cell>
          <cell r="F8">
            <v>1708.49</v>
          </cell>
          <cell r="G8">
            <v>1708.49</v>
          </cell>
          <cell r="H8">
            <v>1708.49</v>
          </cell>
          <cell r="I8">
            <v>1708.49</v>
          </cell>
          <cell r="J8">
            <v>1708.49</v>
          </cell>
          <cell r="K8">
            <v>1708.49</v>
          </cell>
          <cell r="L8">
            <v>1708.49</v>
          </cell>
          <cell r="M8">
            <v>1708.49</v>
          </cell>
          <cell r="N8">
            <v>1708.49</v>
          </cell>
          <cell r="O8">
            <v>1708.49</v>
          </cell>
        </row>
        <row r="9">
          <cell r="A9">
            <v>2</v>
          </cell>
          <cell r="B9">
            <v>1477.83</v>
          </cell>
          <cell r="C9">
            <v>1477.83</v>
          </cell>
          <cell r="D9">
            <v>1477.83</v>
          </cell>
          <cell r="E9">
            <v>1477.83</v>
          </cell>
          <cell r="F9">
            <v>1477.83</v>
          </cell>
          <cell r="G9">
            <v>1477.83</v>
          </cell>
          <cell r="H9">
            <v>1477.83</v>
          </cell>
          <cell r="I9">
            <v>1477.83</v>
          </cell>
          <cell r="J9">
            <v>1477.83</v>
          </cell>
          <cell r="K9">
            <v>1477.83</v>
          </cell>
          <cell r="L9">
            <v>1477.83</v>
          </cell>
          <cell r="M9">
            <v>1477.83</v>
          </cell>
          <cell r="N9">
            <v>1477.83</v>
          </cell>
          <cell r="O9">
            <v>1477.83</v>
          </cell>
        </row>
        <row r="10">
          <cell r="A10">
            <v>3</v>
          </cell>
          <cell r="B10">
            <v>1263.1400000000001</v>
          </cell>
          <cell r="C10">
            <v>1263.1400000000001</v>
          </cell>
          <cell r="D10">
            <v>1263.1400000000001</v>
          </cell>
          <cell r="E10">
            <v>1263.1400000000001</v>
          </cell>
          <cell r="F10">
            <v>1263.1400000000001</v>
          </cell>
          <cell r="G10">
            <v>1263.1400000000001</v>
          </cell>
          <cell r="H10">
            <v>1263.1400000000001</v>
          </cell>
          <cell r="I10">
            <v>1263.1400000000001</v>
          </cell>
          <cell r="J10">
            <v>1263.1400000000001</v>
          </cell>
          <cell r="K10">
            <v>1263.1400000000001</v>
          </cell>
          <cell r="L10">
            <v>1263.1400000000001</v>
          </cell>
          <cell r="M10">
            <v>1263.1400000000001</v>
          </cell>
          <cell r="N10">
            <v>1263.1400000000001</v>
          </cell>
          <cell r="O10">
            <v>1263.1400000000001</v>
          </cell>
        </row>
        <row r="11">
          <cell r="A11">
            <v>4</v>
          </cell>
          <cell r="B11">
            <v>1092.46</v>
          </cell>
          <cell r="C11">
            <v>1092.46</v>
          </cell>
          <cell r="D11">
            <v>1092.46</v>
          </cell>
          <cell r="E11">
            <v>1092.46</v>
          </cell>
          <cell r="F11">
            <v>1092.46</v>
          </cell>
          <cell r="G11">
            <v>1092.46</v>
          </cell>
          <cell r="H11">
            <v>1092.46</v>
          </cell>
          <cell r="I11">
            <v>1092.46</v>
          </cell>
          <cell r="J11">
            <v>1092.46</v>
          </cell>
          <cell r="K11">
            <v>1092.46</v>
          </cell>
          <cell r="L11">
            <v>1092.46</v>
          </cell>
          <cell r="M11">
            <v>1092.46</v>
          </cell>
          <cell r="N11">
            <v>1092.46</v>
          </cell>
          <cell r="O11">
            <v>1092.46</v>
          </cell>
        </row>
        <row r="12">
          <cell r="A12">
            <v>5</v>
          </cell>
          <cell r="B12">
            <v>987</v>
          </cell>
          <cell r="C12">
            <v>987</v>
          </cell>
          <cell r="D12">
            <v>987</v>
          </cell>
          <cell r="E12">
            <v>987</v>
          </cell>
          <cell r="F12">
            <v>987</v>
          </cell>
          <cell r="G12">
            <v>987</v>
          </cell>
          <cell r="H12">
            <v>987</v>
          </cell>
          <cell r="I12">
            <v>987</v>
          </cell>
          <cell r="J12">
            <v>987</v>
          </cell>
          <cell r="K12">
            <v>987</v>
          </cell>
          <cell r="L12">
            <v>987</v>
          </cell>
          <cell r="M12">
            <v>987</v>
          </cell>
          <cell r="N12">
            <v>987</v>
          </cell>
          <cell r="O12">
            <v>987</v>
          </cell>
        </row>
        <row r="13">
          <cell r="A13">
            <v>6</v>
          </cell>
          <cell r="B13">
            <v>886.13</v>
          </cell>
          <cell r="C13">
            <v>886.13</v>
          </cell>
          <cell r="D13">
            <v>886.13</v>
          </cell>
          <cell r="E13">
            <v>886.13</v>
          </cell>
          <cell r="F13">
            <v>886.13</v>
          </cell>
          <cell r="G13">
            <v>886.13</v>
          </cell>
          <cell r="H13">
            <v>886.13</v>
          </cell>
          <cell r="I13">
            <v>886.13</v>
          </cell>
          <cell r="J13">
            <v>886.13</v>
          </cell>
          <cell r="K13">
            <v>886.13</v>
          </cell>
          <cell r="L13">
            <v>886.13</v>
          </cell>
          <cell r="M13">
            <v>886.13</v>
          </cell>
          <cell r="N13">
            <v>886.13</v>
          </cell>
          <cell r="O13">
            <v>886.13</v>
          </cell>
        </row>
        <row r="14">
          <cell r="A14" t="str">
            <v>Direktoren</v>
          </cell>
          <cell r="B14">
            <v>4070</v>
          </cell>
          <cell r="C14">
            <v>4070</v>
          </cell>
          <cell r="D14">
            <v>4070</v>
          </cell>
          <cell r="E14">
            <v>4070</v>
          </cell>
          <cell r="F14">
            <v>4070</v>
          </cell>
          <cell r="G14">
            <v>4070</v>
          </cell>
          <cell r="H14">
            <v>4070</v>
          </cell>
          <cell r="I14">
            <v>4070</v>
          </cell>
          <cell r="J14">
            <v>4070</v>
          </cell>
          <cell r="K14">
            <v>4070</v>
          </cell>
          <cell r="L14">
            <v>4070</v>
          </cell>
          <cell r="M14">
            <v>4070</v>
          </cell>
          <cell r="N14">
            <v>4070</v>
          </cell>
          <cell r="O14">
            <v>4070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268.77</v>
          </cell>
          <cell r="K35">
            <v>268.77</v>
          </cell>
          <cell r="L35">
            <v>268.77</v>
          </cell>
          <cell r="M35">
            <v>268.77</v>
          </cell>
          <cell r="N35">
            <v>268.77</v>
          </cell>
          <cell r="O35">
            <v>268.77</v>
          </cell>
        </row>
        <row r="36">
          <cell r="A36">
            <v>1</v>
          </cell>
          <cell r="B36"/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/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/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/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/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/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tabSelected="1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[1]Firma!$A$10</f>
        <v>45292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140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VLOOKUP($G$8,'[1]Lohntab-Tab-retr.'!$A$7:$O$15,2,FALSE)</f>
        <v>1477.83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560">
        <f>VLOOKUP($G$8,'[1]Lohntab-Tab-retr.'!$A$49:$O$57,2,FALSE)</f>
        <v>8</v>
      </c>
      <c r="F12" s="560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209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VLOOKUP($P$3,'[1]Mit-2'!$A$90:$P$104,3,FALSE)*G9%</f>
        <v>0</v>
      </c>
      <c r="B16" s="438">
        <f>M50</f>
        <v>0</v>
      </c>
      <c r="C16" s="438">
        <f>A16-B16</f>
        <v>0</v>
      </c>
      <c r="D16" s="438">
        <f>VLOOKUP($P$3,'[1]Mit-2'!$A$90:$AD$104,17,FALSE)*G9%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S18" s="301"/>
      <c r="V18" s="98"/>
      <c r="W18" s="98"/>
      <c r="X18" s="98"/>
      <c r="Y18" s="97"/>
      <c r="Z18" s="97"/>
    </row>
    <row r="19" spans="1:26" ht="12" customHeight="1" x14ac:dyDescent="0.2">
      <c r="A19" s="533">
        <v>0</v>
      </c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331"/>
      <c r="E43" s="508"/>
      <c r="F43" s="508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332"/>
      <c r="E44" s="507"/>
      <c r="F44" s="507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148</v>
      </c>
      <c r="D45" s="334">
        <v>11</v>
      </c>
      <c r="E45" s="507"/>
      <c r="F45" s="507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331"/>
      <c r="E46" s="508"/>
      <c r="F46" s="508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332"/>
      <c r="E47" s="507"/>
      <c r="F47" s="507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137</v>
      </c>
      <c r="B48" s="225"/>
      <c r="C48" s="226" t="s">
        <v>32</v>
      </c>
      <c r="D48" s="337">
        <v>11</v>
      </c>
      <c r="E48" s="513"/>
      <c r="F48" s="513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11">
        <f>IF(I29=0,0,Steuern!N76)</f>
        <v>0</v>
      </c>
      <c r="F51" s="512"/>
      <c r="G51" s="60">
        <f>IF(I29=0,0,Steuern!P76)</f>
        <v>0</v>
      </c>
      <c r="H51" s="67">
        <f>IF(I29=0,0,Steuern!R76)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6.899999999999999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6.899999999999999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16"/>
      <c r="F59" s="517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19050</xdr:colOff>
                    <xdr:row>2</xdr:row>
                    <xdr:rowOff>19050</xdr:rowOff>
                  </from>
                  <to>
                    <xdr:col>8</xdr:col>
                    <xdr:colOff>581025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[1]Firma!$A$19</f>
        <v>45536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VLOOKUP($P$3,'[1]Mit-2'!$A$5:$AD$19,26,FALSE)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VLOOKUP($G$8,'[1]Lohntab-Tab-retr.'!$A$7:$O$15,11,FALSE)</f>
        <v>1477.83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02">
        <f>VLOOKUP($G$8,'[1]Lohntab-Tab-retr.'!$A$49:$O$57,11,FALSE)</f>
        <v>8</v>
      </c>
      <c r="F12" s="602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'08'!A16+(VLOOKUP($P$3,'[1]Mit-2'!$A$90:$P$104,12,FALSE))*G9%</f>
        <v>0</v>
      </c>
      <c r="B16" s="438">
        <f>M50</f>
        <v>0</v>
      </c>
      <c r="C16" s="438">
        <f>A16-B16</f>
        <v>0</v>
      </c>
      <c r="D16" s="438">
        <f>'08'!D16+(VLOOKUP($P$3,'[1]Mit-2'!$A$90:$AD$104,26,FALSE))*G9%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252</v>
      </c>
      <c r="D45" s="374">
        <v>11</v>
      </c>
      <c r="E45" s="600"/>
      <c r="F45" s="601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253</v>
      </c>
      <c r="D48" s="377">
        <v>11</v>
      </c>
      <c r="E48" s="627"/>
      <c r="F48" s="628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00">
        <f>IF(I29=0,0,Steuern!N85)</f>
        <v>0</v>
      </c>
      <c r="F51" s="601"/>
      <c r="G51" s="327">
        <f>IF(I29=0,0,Steuern!P85)</f>
        <v>0</v>
      </c>
      <c r="H51" s="384">
        <f>IF(I29=0,0,Steuern!R85)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-'08'!H59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[1]Firma!$A$20</f>
        <v>45566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VLOOKUP($G$8,'[1]Lohntab-Tab-retr.'!$A$7:$O$15,12,FALSE)</f>
        <v>1477.83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02">
        <f>VLOOKUP($G$8,'[1]Lohntab-Tab-retr.'!$A$49:$O$57,12,FALSE)</f>
        <v>8</v>
      </c>
      <c r="F12" s="602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'09'!A16+(VLOOKUP($P$3,'[1]Mit-2'!$A$90:$P$104,13,FALSE))*G9%</f>
        <v>0</v>
      </c>
      <c r="B16" s="438">
        <f>M50</f>
        <v>0</v>
      </c>
      <c r="C16" s="438">
        <f>A16-B16</f>
        <v>0</v>
      </c>
      <c r="D16" s="438">
        <f>'09'!D16+(VLOOKUP($P$3,'[1]Mit-2'!$A$90:$AD$104,27,FALSE))*G9%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254</v>
      </c>
      <c r="D45" s="374">
        <v>11</v>
      </c>
      <c r="E45" s="600"/>
      <c r="F45" s="601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255</v>
      </c>
      <c r="D48" s="377">
        <v>11</v>
      </c>
      <c r="E48" s="627"/>
      <c r="F48" s="628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00">
        <f>IF(I29=0,0,Steuern!N86)</f>
        <v>0</v>
      </c>
      <c r="F51" s="601"/>
      <c r="G51" s="327">
        <f>IF(I29=0,0,Steuern!P86)</f>
        <v>0</v>
      </c>
      <c r="H51" s="384">
        <f>IF(I29=0,0,Steuern!R86)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-'09'!H59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[1]Firma!$A$21</f>
        <v>45597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VLOOKUP($G$8,'[1]Lohntab-Tab-retr.'!$A$7:$O$15,13,FALSE)</f>
        <v>1477.83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02">
        <f>VLOOKUP($G$8,'[1]Lohntab-Tab-retr.'!$A$49:$O$57,13,FALSE)</f>
        <v>8</v>
      </c>
      <c r="F12" s="602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'10'!A16+(VLOOKUP($P$3,'[1]Mit-2'!$A$90:$P$104,14,FALSE))*G9%</f>
        <v>0</v>
      </c>
      <c r="B16" s="438">
        <f>M50</f>
        <v>0</v>
      </c>
      <c r="C16" s="438">
        <f>A16-B16</f>
        <v>0</v>
      </c>
      <c r="D16" s="438">
        <f>'10'!D16+(VLOOKUP($P$3,'[1]Mit-2'!$A$90:$AD$104,28,FALSE))*G9%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13"/>
      <c r="B20" s="614"/>
      <c r="C20" s="614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13"/>
      <c r="B21" s="614"/>
      <c r="C21" s="614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13"/>
      <c r="B22" s="614"/>
      <c r="C22" s="614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13"/>
      <c r="B23" s="614"/>
      <c r="C23" s="614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13"/>
      <c r="B24" s="614"/>
      <c r="C24" s="614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13"/>
      <c r="B25" s="614"/>
      <c r="C25" s="614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256</v>
      </c>
      <c r="D45" s="374">
        <v>11</v>
      </c>
      <c r="E45" s="600"/>
      <c r="F45" s="601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257</v>
      </c>
      <c r="D48" s="377">
        <v>11</v>
      </c>
      <c r="E48" s="627"/>
      <c r="F48" s="628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00">
        <f>IF(I29=0,0,Steuern!N87)</f>
        <v>0</v>
      </c>
      <c r="F51" s="601"/>
      <c r="G51" s="327">
        <f>IF(I29=0,0,Steuern!P87)</f>
        <v>0</v>
      </c>
      <c r="H51" s="384">
        <f>IF(I29=0,0,Steuern!R87)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IF($I$9="",0,Ausgleich!F60)</f>
        <v>0</v>
      </c>
      <c r="F52" s="62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-'10'!H59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[1]Firma!$A$22</f>
        <v>13.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VLOOKUP($P$3,'[1]Mit-2'!$A$5:$AD$19,29,FALSE)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VLOOKUP($G$8,'[1]Lohntab-Tab-retr.'!$A$7:$O$15,14,FALSE)</f>
        <v>1477.83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560">
        <f>VLOOKUP($G$8,'[1]Lohntab-Tab-retr.'!$A$49:$O$57,14,FALSE)</f>
        <v>8</v>
      </c>
      <c r="F12" s="560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87"/>
      <c r="F14" s="587"/>
      <c r="G14" s="148"/>
      <c r="H14" s="148"/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1">
        <f>VLOOKUP($P$3,'[1]Mit-2'!$A$90:$P$104,3,FALSE)</f>
        <v>0</v>
      </c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11">
        <f>IF(I29=0,0,Steuern!N88)</f>
        <v>0</v>
      </c>
      <c r="F51" s="512"/>
      <c r="G51" s="60">
        <f>IF(I29=0,0,Steuern!P88)</f>
        <v>0</v>
      </c>
      <c r="H51" s="67">
        <f>IF(I29=0,0,Steuern!R88)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"/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142875</xdr:rowOff>
                  </from>
                  <to>
                    <xdr:col>8</xdr:col>
                    <xdr:colOff>552450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[1]Firma!$A$23</f>
        <v>45627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VLOOKUP($P$3,'[1]Mit-2'!$A$5:$AD$19,30,FALSE)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ht="12" customHeight="1" x14ac:dyDescent="0.2">
      <c r="A12" s="171">
        <f>VLOOKUP($G$8,'[1]Lohntab-Tab-retr.'!$A$7:$O$15,15,FALSE)</f>
        <v>1477.83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560">
        <f>VLOOKUP($G$8,'[1]Lohntab-Tab-retr.'!$A$49:$O$57,15,FALSE)</f>
        <v>8</v>
      </c>
      <c r="F12" s="560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">
      <c r="A16" s="440">
        <f>'11'!A16+(VLOOKUP($P$3,'[1]Mit-2'!$A$90:$P$104,16,FALSE))*G9%</f>
        <v>0</v>
      </c>
      <c r="B16" s="438">
        <f>M50</f>
        <v>0</v>
      </c>
      <c r="C16" s="438">
        <f>A16-B16</f>
        <v>0</v>
      </c>
      <c r="D16" s="438">
        <f>'11'!D16+(VLOOKUP($P$3,'[1]Mit-2'!$A$90:$AD$104,30,FALSE))*G9%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613"/>
      <c r="B20" s="614"/>
      <c r="C20" s="614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13"/>
      <c r="B21" s="614"/>
      <c r="C21" s="614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13"/>
      <c r="B22" s="614"/>
      <c r="C22" s="614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13"/>
      <c r="B23" s="614"/>
      <c r="C23" s="614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13"/>
      <c r="B24" s="614"/>
      <c r="C24" s="614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13"/>
      <c r="B25" s="614"/>
      <c r="C25" s="614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/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11">
        <f>IF(I29=0,0,Steuern!N89)</f>
        <v>0</v>
      </c>
      <c r="F51" s="512"/>
      <c r="G51" s="60">
        <f>IF(I29=0,0,Steuern!P89)</f>
        <v>0</v>
      </c>
      <c r="H51" s="67">
        <f>IF(I29=0,0,Steuern!R89)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IF(I29=0,0,Steuern!J89)</f>
        <v>0</v>
      </c>
      <c r="D52" s="68">
        <f>U60</f>
        <v>0</v>
      </c>
      <c r="E52" s="520">
        <f>IF(I29=0,0,Ausgleich!F60)</f>
        <v>0</v>
      </c>
      <c r="F52" s="521"/>
      <c r="G52" s="50">
        <f>IF(I29=0,0,Ausgleich!G63)</f>
        <v>0</v>
      </c>
      <c r="H52" s="312">
        <f>IF((D52-E52-G52)&lt;0,0,D52-E52-G52)</f>
        <v>0</v>
      </c>
      <c r="I52" s="153">
        <f>ROUND(IF(G52="",0,H51-H52),2)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-'13'!H59</f>
        <v>0</v>
      </c>
      <c r="F59" s="577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'[1]Beschr-Descr.'!A61</f>
        <v>0</v>
      </c>
    </row>
    <row r="123" spans="1:5" x14ac:dyDescent="0.2">
      <c r="A123">
        <f>'[1]Beschr-Descr.'!A62</f>
        <v>0</v>
      </c>
    </row>
    <row r="124" spans="1:5" x14ac:dyDescent="0.2">
      <c r="A124">
        <f>'[1]Beschr-Descr.'!A63</f>
        <v>0</v>
      </c>
    </row>
    <row r="125" spans="1:5" x14ac:dyDescent="0.2">
      <c r="A125">
        <f>'[1]Beschr-Descr.'!A64</f>
        <v>0</v>
      </c>
    </row>
    <row r="126" spans="1:5" x14ac:dyDescent="0.2">
      <c r="A126">
        <f>'[1]Beschr-Descr.'!A65</f>
        <v>0</v>
      </c>
    </row>
    <row r="127" spans="1:5" x14ac:dyDescent="0.2">
      <c r="A127">
        <f>'[1]Beschr-Descr.'!A66</f>
        <v>0</v>
      </c>
    </row>
    <row r="128" spans="1:5" x14ac:dyDescent="0.2">
      <c r="A128">
        <f>'[1]Beschr-Descr.'!A67</f>
        <v>0</v>
      </c>
    </row>
    <row r="129" spans="1:1" x14ac:dyDescent="0.2">
      <c r="A129">
        <f>'[1]Beschr-Descr.'!A68</f>
        <v>0</v>
      </c>
    </row>
    <row r="130" spans="1:1" x14ac:dyDescent="0.2">
      <c r="A130">
        <f>'[1]Beschr-Descr.'!A69</f>
        <v>0</v>
      </c>
    </row>
    <row r="131" spans="1:1" x14ac:dyDescent="0.2">
      <c r="A131">
        <f>'[1]Beschr-Descr.'!A70</f>
        <v>0</v>
      </c>
    </row>
    <row r="132" spans="1:1" x14ac:dyDescent="0.2">
      <c r="A132">
        <f>'[1]Beschr-Descr.'!A71</f>
        <v>0</v>
      </c>
    </row>
    <row r="133" spans="1:1" x14ac:dyDescent="0.2">
      <c r="A133">
        <f>'[1]Beschr-Descr.'!A72</f>
        <v>0</v>
      </c>
    </row>
    <row r="134" spans="1:1" x14ac:dyDescent="0.2">
      <c r="A134">
        <f>'[1]Beschr-Descr.'!A73</f>
        <v>0</v>
      </c>
    </row>
    <row r="135" spans="1:1" x14ac:dyDescent="0.2">
      <c r="A135">
        <f>'[1]Beschr-Descr.'!A74</f>
        <v>0</v>
      </c>
    </row>
    <row r="136" spans="1:1" x14ac:dyDescent="0.2">
      <c r="A136">
        <f>'[1]Beschr-Descr.'!A75</f>
        <v>0</v>
      </c>
    </row>
    <row r="137" spans="1:1" x14ac:dyDescent="0.2">
      <c r="A137">
        <f>'[1]Beschr-Descr.'!A76</f>
        <v>0</v>
      </c>
    </row>
    <row r="138" spans="1:1" x14ac:dyDescent="0.2">
      <c r="A138">
        <f>'[1]Beschr-Descr.'!A77</f>
        <v>0</v>
      </c>
    </row>
    <row r="139" spans="1:1" x14ac:dyDescent="0.2">
      <c r="A139">
        <f>'[1]Beschr-Descr.'!A78</f>
        <v>0</v>
      </c>
    </row>
    <row r="140" spans="1:1" x14ac:dyDescent="0.2">
      <c r="A140">
        <f>'[1]Beschr-Descr.'!A79</f>
        <v>0</v>
      </c>
    </row>
    <row r="141" spans="1:1" x14ac:dyDescent="0.2">
      <c r="A141">
        <f>'[1]Beschr-Descr.'!A80</f>
        <v>0</v>
      </c>
    </row>
    <row r="142" spans="1:1" x14ac:dyDescent="0.2">
      <c r="A142">
        <f>'[1]Beschr-Descr.'!A81</f>
        <v>0</v>
      </c>
    </row>
    <row r="143" spans="1:1" x14ac:dyDescent="0.2">
      <c r="A143">
        <f>'[1]Beschr-Descr.'!A82</f>
        <v>0</v>
      </c>
    </row>
    <row r="144" spans="1:1" x14ac:dyDescent="0.2">
      <c r="A144">
        <f>'[1]Beschr-Descr.'!A83</f>
        <v>0</v>
      </c>
    </row>
    <row r="145" spans="1:1" x14ac:dyDescent="0.2">
      <c r="A145">
        <f>'[1]Beschr-Descr.'!A84</f>
        <v>0</v>
      </c>
    </row>
    <row r="146" spans="1:1" x14ac:dyDescent="0.2">
      <c r="A146">
        <f>'[1]Beschr-Descr.'!A85</f>
        <v>0</v>
      </c>
    </row>
    <row r="147" spans="1:1" x14ac:dyDescent="0.2">
      <c r="A147">
        <f>'[1]Beschr-Descr.'!A86</f>
        <v>0</v>
      </c>
    </row>
    <row r="148" spans="1:1" x14ac:dyDescent="0.2">
      <c r="A148">
        <f>'[1]Beschr-Descr.'!A87</f>
        <v>0</v>
      </c>
    </row>
    <row r="149" spans="1:1" x14ac:dyDescent="0.2">
      <c r="A149">
        <f>'[1]Beschr-Descr.'!A88</f>
        <v>0</v>
      </c>
    </row>
    <row r="150" spans="1:1" x14ac:dyDescent="0.2">
      <c r="A150">
        <f>'[1]Beschr-Descr.'!A89</f>
        <v>0</v>
      </c>
    </row>
    <row r="151" spans="1:1" x14ac:dyDescent="0.2">
      <c r="A151">
        <f>'[1]Beschr-Descr.'!A90</f>
        <v>0</v>
      </c>
    </row>
    <row r="152" spans="1:1" x14ac:dyDescent="0.2">
      <c r="A152">
        <f>'[1]Beschr-Descr.'!A91</f>
        <v>0</v>
      </c>
    </row>
    <row r="153" spans="1:1" x14ac:dyDescent="0.2">
      <c r="A153">
        <f>'[1]Beschr-Descr.'!A92</f>
        <v>0</v>
      </c>
    </row>
    <row r="154" spans="1:1" x14ac:dyDescent="0.2">
      <c r="A154">
        <f>'[1]Beschr-Descr.'!A93</f>
        <v>0</v>
      </c>
    </row>
    <row r="155" spans="1:1" x14ac:dyDescent="0.2">
      <c r="A155">
        <f>'[1]Beschr-Descr.'!A94</f>
        <v>0</v>
      </c>
    </row>
    <row r="156" spans="1:1" x14ac:dyDescent="0.2">
      <c r="A156">
        <f>'[1]Beschr-Descr.'!A95</f>
        <v>0</v>
      </c>
    </row>
    <row r="157" spans="1:1" x14ac:dyDescent="0.2">
      <c r="A157">
        <f>'[1]Beschr-Descr.'!A96</f>
        <v>0</v>
      </c>
    </row>
    <row r="158" spans="1:1" x14ac:dyDescent="0.2">
      <c r="A158">
        <f>'[1]Beschr-Descr.'!A97</f>
        <v>0</v>
      </c>
    </row>
    <row r="159" spans="1:1" x14ac:dyDescent="0.2">
      <c r="A159">
        <f>'[1]Beschr-Descr.'!A98</f>
        <v>0</v>
      </c>
    </row>
    <row r="160" spans="1:1" x14ac:dyDescent="0.2">
      <c r="A160">
        <f>'[1]Beschr-Descr.'!A99</f>
        <v>0</v>
      </c>
    </row>
    <row r="161" spans="1:1" x14ac:dyDescent="0.2">
      <c r="A161">
        <f>'[1]Beschr-Descr.'!A100</f>
        <v>0</v>
      </c>
    </row>
    <row r="162" spans="1:1" x14ac:dyDescent="0.2">
      <c r="A162">
        <f>'[1]Beschr-Descr.'!A101</f>
        <v>0</v>
      </c>
    </row>
    <row r="163" spans="1:1" x14ac:dyDescent="0.2">
      <c r="A1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542925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>
      <selection activeCell="C6" sqref="C6"/>
    </sheetView>
  </sheetViews>
  <sheetFormatPr baseColWidth="10" defaultRowHeight="12.75" x14ac:dyDescent="0.2"/>
  <cols>
    <col min="1" max="2" width="9.28515625" customWidth="1"/>
    <col min="5" max="5" width="3.140625" customWidth="1"/>
    <col min="9" max="9" width="3.5703125" customWidth="1"/>
    <col min="10" max="10" width="7.42578125" customWidth="1"/>
    <col min="11" max="11" width="7.85546875" style="253" customWidth="1"/>
    <col min="12" max="13" width="7.85546875" customWidth="1"/>
  </cols>
  <sheetData>
    <row r="1" spans="1:15" x14ac:dyDescent="0.2">
      <c r="A1" s="71" t="s">
        <v>208</v>
      </c>
    </row>
    <row r="3" spans="1:15" s="1" customFormat="1" ht="16.5" customHeight="1" x14ac:dyDescent="0.2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">
      <c r="A12" s="255"/>
      <c r="B12" s="255"/>
      <c r="C12" s="256"/>
      <c r="K12" s="257"/>
    </row>
    <row r="13" spans="1:15" x14ac:dyDescent="0.2">
      <c r="A13" s="258" t="s">
        <v>165</v>
      </c>
    </row>
    <row r="14" spans="1:15" ht="5.25" customHeight="1" x14ac:dyDescent="0.2"/>
    <row r="15" spans="1:15" x14ac:dyDescent="0.2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5" x14ac:dyDescent="0.2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x14ac:dyDescent="0.2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x14ac:dyDescent="0.2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x14ac:dyDescent="0.2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x14ac:dyDescent="0.2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x14ac:dyDescent="0.2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x14ac:dyDescent="0.2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">
      <c r="A26" s="258" t="s">
        <v>171</v>
      </c>
    </row>
    <row r="27" spans="1:14" ht="5.25" customHeight="1" x14ac:dyDescent="0.2"/>
    <row r="28" spans="1:14" ht="12" customHeight="1" x14ac:dyDescent="0.2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">
      <c r="A37" s="259">
        <v>80001</v>
      </c>
      <c r="B37" s="259"/>
      <c r="D37" s="271" t="s">
        <v>175</v>
      </c>
    </row>
    <row r="38" spans="1:14" x14ac:dyDescent="0.2">
      <c r="A38" s="259"/>
    </row>
    <row r="39" spans="1:14" x14ac:dyDescent="0.2">
      <c r="A39" s="259"/>
      <c r="E39" s="6"/>
      <c r="F39" s="6"/>
    </row>
    <row r="40" spans="1:14" s="6" customFormat="1" ht="12" customHeight="1" x14ac:dyDescent="0.2">
      <c r="A40" s="272" t="s">
        <v>176</v>
      </c>
      <c r="B40" s="272"/>
      <c r="C40" s="272"/>
    </row>
    <row r="41" spans="1:14" s="6" customFormat="1" ht="2.25" customHeight="1" x14ac:dyDescent="0.2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">
      <c r="A47" s="279" t="s">
        <v>185</v>
      </c>
      <c r="C47" s="260"/>
    </row>
    <row r="48" spans="1:14" x14ac:dyDescent="0.2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">
      <c r="D51" s="265">
        <v>15000</v>
      </c>
      <c r="L51" s="268"/>
      <c r="M51" s="268"/>
      <c r="N51" s="268"/>
    </row>
    <row r="53" spans="1:14" x14ac:dyDescent="0.2">
      <c r="A53" s="258" t="s">
        <v>192</v>
      </c>
    </row>
    <row r="54" spans="1:14" ht="5.25" customHeight="1" x14ac:dyDescent="0.2"/>
    <row r="55" spans="1:14" ht="12" customHeight="1" x14ac:dyDescent="0.2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">
      <c r="A56" s="279" t="s">
        <v>189</v>
      </c>
      <c r="C56" s="281">
        <f ca="1">ROUNDDOWN(($J$55-C11)/$J$55,4)</f>
        <v>1</v>
      </c>
      <c r="D56" s="271"/>
    </row>
    <row r="57" spans="1:14" x14ac:dyDescent="0.2">
      <c r="A57" s="279" t="s">
        <v>199</v>
      </c>
      <c r="C57" s="260">
        <f ca="1">ROUND($D$55*C56,2)</f>
        <v>750</v>
      </c>
    </row>
    <row r="58" spans="1:14" x14ac:dyDescent="0.2">
      <c r="A58" s="279" t="s">
        <v>200</v>
      </c>
      <c r="C58" s="260">
        <f ca="1">C57*C55</f>
        <v>0</v>
      </c>
    </row>
    <row r="60" spans="1:14" x14ac:dyDescent="0.2">
      <c r="A60" t="s">
        <v>195</v>
      </c>
      <c r="F60">
        <f ca="1">ROUND(SUM(C15:C23)/Steuern!D108*Steuern!F107,2)</f>
        <v>0</v>
      </c>
    </row>
    <row r="61" spans="1:14" x14ac:dyDescent="0.2">
      <c r="A61" t="s">
        <v>171</v>
      </c>
      <c r="F61">
        <f>IF(C3="ja",ROUND(SUM(C28:C37)/Steuern!A107*Steuern!C107,2),0)</f>
        <v>0</v>
      </c>
    </row>
    <row r="62" spans="1:14" x14ac:dyDescent="0.2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H1" sqref="H1"/>
    </sheetView>
  </sheetViews>
  <sheetFormatPr baseColWidth="10" defaultColWidth="11.5703125" defaultRowHeight="12.75" x14ac:dyDescent="0.2"/>
  <cols>
    <col min="1" max="1" width="4.85546875" style="1" customWidth="1"/>
    <col min="2" max="3" width="5.28515625" style="1" customWidth="1"/>
    <col min="4" max="4" width="9.5703125" style="1" customWidth="1"/>
    <col min="5" max="5" width="9.140625" style="1" customWidth="1"/>
    <col min="6" max="6" width="9.5703125" style="1" customWidth="1"/>
    <col min="7" max="9" width="11.5703125" style="1" customWidth="1"/>
    <col min="10" max="10" width="8.7109375" style="1" customWidth="1"/>
    <col min="11" max="11" width="8.5703125" style="1" customWidth="1"/>
    <col min="12" max="16384" width="11.5703125" style="1"/>
  </cols>
  <sheetData>
    <row r="1" spans="1:14" ht="15.75" x14ac:dyDescent="0.2">
      <c r="A1" s="139" t="str">
        <f>'01'!G3</f>
        <v>AAAAA BBBBB</v>
      </c>
      <c r="H1" s="195" t="s">
        <v>267</v>
      </c>
    </row>
    <row r="2" spans="1:14" ht="12" customHeight="1" x14ac:dyDescent="0.2"/>
    <row r="3" spans="1:14" ht="12" customHeight="1" x14ac:dyDescent="0.2"/>
    <row r="4" spans="1:14" x14ac:dyDescent="0.2">
      <c r="A4" s="9" t="s">
        <v>56</v>
      </c>
    </row>
    <row r="6" spans="1:14" x14ac:dyDescent="0.2">
      <c r="A6" s="9" t="s">
        <v>57</v>
      </c>
    </row>
    <row r="7" spans="1:14" ht="4.1500000000000004" customHeight="1" x14ac:dyDescent="0.2"/>
    <row r="8" spans="1:14" s="30" customFormat="1" ht="28.5" customHeight="1" x14ac:dyDescent="0.2">
      <c r="A8" s="649" t="s">
        <v>58</v>
      </c>
      <c r="B8" s="649" t="s">
        <v>59</v>
      </c>
      <c r="C8" s="649" t="s">
        <v>60</v>
      </c>
      <c r="D8" s="649" t="s">
        <v>61</v>
      </c>
      <c r="E8" s="649" t="s">
        <v>62</v>
      </c>
      <c r="F8" s="649" t="s">
        <v>63</v>
      </c>
    </row>
    <row r="9" spans="1:14" s="30" customFormat="1" ht="28.5" customHeight="1" x14ac:dyDescent="0.2">
      <c r="A9" s="649"/>
      <c r="B9" s="649"/>
      <c r="C9" s="650"/>
      <c r="D9" s="649"/>
      <c r="E9" s="649"/>
      <c r="F9" s="649"/>
    </row>
    <row r="10" spans="1:14" s="32" customFormat="1" ht="21.75" customHeight="1" x14ac:dyDescent="0.2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2" x14ac:dyDescent="0.2"/>
    <row r="12" spans="1:14" s="32" customFormat="1" ht="12" x14ac:dyDescent="0.2"/>
    <row r="13" spans="1:14" s="30" customFormat="1" ht="39" customHeight="1" x14ac:dyDescent="0.2">
      <c r="A13" s="643" t="s">
        <v>64</v>
      </c>
      <c r="B13" s="643" t="s">
        <v>84</v>
      </c>
      <c r="C13" s="643" t="s">
        <v>85</v>
      </c>
      <c r="D13" s="643" t="s">
        <v>135</v>
      </c>
      <c r="E13" s="643" t="s">
        <v>86</v>
      </c>
      <c r="F13" s="643" t="s">
        <v>87</v>
      </c>
      <c r="G13" s="643" t="s">
        <v>65</v>
      </c>
      <c r="H13" s="643" t="s">
        <v>66</v>
      </c>
      <c r="I13" s="643" t="s">
        <v>67</v>
      </c>
      <c r="J13" s="643" t="s">
        <v>68</v>
      </c>
      <c r="K13" s="643" t="s">
        <v>69</v>
      </c>
      <c r="L13" s="654" t="s">
        <v>71</v>
      </c>
      <c r="M13" s="643" t="s">
        <v>70</v>
      </c>
      <c r="N13" s="643" t="s">
        <v>70</v>
      </c>
    </row>
    <row r="14" spans="1:14" s="30" customFormat="1" ht="39" customHeight="1" x14ac:dyDescent="0.2">
      <c r="A14" s="644"/>
      <c r="B14" s="644"/>
      <c r="C14" s="644"/>
      <c r="D14" s="644"/>
      <c r="E14" s="644"/>
      <c r="F14" s="645"/>
      <c r="G14" s="651"/>
      <c r="H14" s="651"/>
      <c r="I14" s="651"/>
      <c r="J14" s="651"/>
      <c r="K14" s="651"/>
      <c r="L14" s="655"/>
      <c r="M14" s="651"/>
      <c r="N14" s="651"/>
    </row>
    <row r="15" spans="1:14" s="32" customFormat="1" ht="13.9" customHeight="1" x14ac:dyDescent="0.2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3.9" customHeight="1" x14ac:dyDescent="0.2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3.9" customHeight="1" x14ac:dyDescent="0.2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3.9" customHeight="1" x14ac:dyDescent="0.2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3.9" customHeight="1" x14ac:dyDescent="0.2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3.9" customHeight="1" x14ac:dyDescent="0.2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3.9" customHeight="1" x14ac:dyDescent="0.2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3.9" customHeight="1" x14ac:dyDescent="0.2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3.9" customHeight="1" x14ac:dyDescent="0.2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3.9" customHeight="1" x14ac:dyDescent="0.2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3.9" customHeight="1" x14ac:dyDescent="0.2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3.9" customHeight="1" x14ac:dyDescent="0.2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3.9" customHeight="1" x14ac:dyDescent="0.2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3.9" customHeight="1" x14ac:dyDescent="0.2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">
      <c r="H29" s="31"/>
      <c r="I29" s="31"/>
    </row>
    <row r="30" spans="1:14" s="32" customFormat="1" ht="18" customHeight="1" x14ac:dyDescent="0.2">
      <c r="A30" s="83" t="s">
        <v>91</v>
      </c>
      <c r="I30" s="83" t="s">
        <v>91</v>
      </c>
    </row>
    <row r="31" spans="1:14" s="32" customFormat="1" ht="18" customHeight="1" x14ac:dyDescent="0.2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">
      <c r="I33" s="31"/>
    </row>
    <row r="34" spans="1:18" s="32" customFormat="1" ht="18" customHeight="1" x14ac:dyDescent="0.2">
      <c r="I34" s="31"/>
    </row>
    <row r="35" spans="1:18" s="32" customFormat="1" ht="18" customHeight="1" x14ac:dyDescent="0.2">
      <c r="A35" s="139" t="str">
        <f>A1</f>
        <v>AAAAA BBBBB</v>
      </c>
      <c r="H35" s="195" t="str">
        <f>H1</f>
        <v>Jahr / Anno 2019</v>
      </c>
      <c r="I35" s="31"/>
    </row>
    <row r="36" spans="1:18" s="32" customFormat="1" ht="18" customHeight="1" x14ac:dyDescent="0.2">
      <c r="I36" s="31"/>
    </row>
    <row r="37" spans="1:18" s="32" customFormat="1" ht="18" customHeight="1" x14ac:dyDescent="0.2">
      <c r="I37" s="31"/>
    </row>
    <row r="38" spans="1:18" s="32" customFormat="1" ht="15" customHeight="1" x14ac:dyDescent="0.2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15" customHeight="1" x14ac:dyDescent="0.2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15" customHeight="1" x14ac:dyDescent="0.2">
      <c r="A40" s="9" t="s">
        <v>77</v>
      </c>
      <c r="H40" s="9" t="s">
        <v>79</v>
      </c>
      <c r="J40" s="652">
        <f>'01'!H45</f>
        <v>0</v>
      </c>
      <c r="K40" s="1"/>
      <c r="L40" s="9" t="s">
        <v>79</v>
      </c>
      <c r="N40" s="652">
        <f>'01'!H48</f>
        <v>0</v>
      </c>
      <c r="P40" s="664">
        <v>30</v>
      </c>
      <c r="Q40" s="665"/>
      <c r="R40" s="652">
        <f>ROUND(N40*P40%,2)</f>
        <v>0</v>
      </c>
    </row>
    <row r="41" spans="1:18" s="6" customFormat="1" ht="13.15" customHeight="1" x14ac:dyDescent="0.2">
      <c r="H41" s="9" t="s">
        <v>78</v>
      </c>
      <c r="J41" s="653"/>
      <c r="K41" s="1"/>
      <c r="L41" s="9" t="s">
        <v>78</v>
      </c>
      <c r="N41" s="653"/>
      <c r="O41" s="133"/>
      <c r="P41" s="666">
        <v>30</v>
      </c>
      <c r="Q41" s="667"/>
      <c r="R41" s="653"/>
    </row>
    <row r="42" spans="1:18" s="32" customFormat="1" x14ac:dyDescent="0.2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">
      <c r="A43" s="643" t="s">
        <v>64</v>
      </c>
      <c r="B43" s="642" t="s">
        <v>66</v>
      </c>
      <c r="C43" s="647"/>
      <c r="D43" s="643" t="s">
        <v>73</v>
      </c>
      <c r="E43" s="643" t="s">
        <v>74</v>
      </c>
      <c r="F43" s="643" t="s">
        <v>75</v>
      </c>
      <c r="H43" s="643" t="s">
        <v>90</v>
      </c>
      <c r="I43" s="643" t="s">
        <v>88</v>
      </c>
      <c r="J43" s="643" t="s">
        <v>89</v>
      </c>
      <c r="K43" s="1"/>
      <c r="L43" s="643" t="s">
        <v>64</v>
      </c>
      <c r="M43" s="643" t="s">
        <v>88</v>
      </c>
      <c r="N43" s="643" t="s">
        <v>89</v>
      </c>
      <c r="P43" s="643" t="s">
        <v>64</v>
      </c>
      <c r="Q43" s="643" t="s">
        <v>88</v>
      </c>
      <c r="R43" s="643" t="s">
        <v>89</v>
      </c>
    </row>
    <row r="44" spans="1:18" s="32" customFormat="1" ht="36" customHeight="1" x14ac:dyDescent="0.2">
      <c r="A44" s="644"/>
      <c r="B44" s="641"/>
      <c r="C44" s="648"/>
      <c r="D44" s="645"/>
      <c r="E44" s="645"/>
      <c r="F44" s="645"/>
      <c r="H44" s="645"/>
      <c r="I44" s="645"/>
      <c r="J44" s="645"/>
      <c r="K44" s="1"/>
      <c r="L44" s="645"/>
      <c r="M44" s="645"/>
      <c r="N44" s="645"/>
      <c r="P44" s="645"/>
      <c r="Q44" s="645"/>
      <c r="R44" s="645"/>
    </row>
    <row r="45" spans="1:18" s="32" customFormat="1" ht="14.45" customHeight="1" x14ac:dyDescent="0.2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45" customHeight="1" x14ac:dyDescent="0.2">
      <c r="A46" s="41">
        <v>2</v>
      </c>
      <c r="B46" s="656">
        <f t="shared" ref="B46:B58" ca="1" si="11">H16</f>
        <v>0</v>
      </c>
      <c r="C46" s="657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45" customHeight="1" x14ac:dyDescent="0.2">
      <c r="A47" s="41">
        <v>3</v>
      </c>
      <c r="B47" s="656">
        <f t="shared" ca="1" si="11"/>
        <v>0</v>
      </c>
      <c r="C47" s="657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45" customHeight="1" x14ac:dyDescent="0.2">
      <c r="A48" s="41">
        <v>4</v>
      </c>
      <c r="B48" s="656">
        <f t="shared" ca="1" si="11"/>
        <v>0</v>
      </c>
      <c r="C48" s="657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45" customHeight="1" x14ac:dyDescent="0.2">
      <c r="A49" s="41">
        <v>5</v>
      </c>
      <c r="B49" s="656">
        <f t="shared" ca="1" si="11"/>
        <v>0</v>
      </c>
      <c r="C49" s="657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45" customHeight="1" x14ac:dyDescent="0.2">
      <c r="A50" s="41">
        <v>6</v>
      </c>
      <c r="B50" s="656">
        <f t="shared" ca="1" si="11"/>
        <v>0</v>
      </c>
      <c r="C50" s="657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45" customHeight="1" x14ac:dyDescent="0.2">
      <c r="A51" s="41">
        <v>14</v>
      </c>
      <c r="B51" s="656">
        <f t="shared" ca="1" si="11"/>
        <v>0</v>
      </c>
      <c r="C51" s="657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45" customHeight="1" x14ac:dyDescent="0.2">
      <c r="A52" s="41">
        <v>7</v>
      </c>
      <c r="B52" s="656">
        <f t="shared" ca="1" si="11"/>
        <v>0</v>
      </c>
      <c r="C52" s="657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45" customHeight="1" x14ac:dyDescent="0.2">
      <c r="A53" s="41">
        <v>8</v>
      </c>
      <c r="B53" s="656">
        <f t="shared" ca="1" si="11"/>
        <v>0</v>
      </c>
      <c r="C53" s="657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45" customHeight="1" x14ac:dyDescent="0.2">
      <c r="A54" s="41">
        <v>9</v>
      </c>
      <c r="B54" s="656">
        <f t="shared" ca="1" si="11"/>
        <v>0</v>
      </c>
      <c r="C54" s="657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45" customHeight="1" x14ac:dyDescent="0.2">
      <c r="A55" s="41">
        <v>10</v>
      </c>
      <c r="B55" s="656">
        <f t="shared" ca="1" si="11"/>
        <v>0</v>
      </c>
      <c r="C55" s="657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45" customHeight="1" x14ac:dyDescent="0.2">
      <c r="A56" s="41">
        <v>11</v>
      </c>
      <c r="B56" s="656">
        <f t="shared" ca="1" si="11"/>
        <v>0</v>
      </c>
      <c r="C56" s="657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45" customHeight="1" x14ac:dyDescent="0.2">
      <c r="A57" s="41">
        <v>13</v>
      </c>
      <c r="B57" s="656">
        <f t="shared" ca="1" si="11"/>
        <v>0</v>
      </c>
      <c r="C57" s="657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45" customHeight="1" x14ac:dyDescent="0.2">
      <c r="A58" s="45">
        <v>12</v>
      </c>
      <c r="B58" s="658">
        <f t="shared" ca="1" si="11"/>
        <v>0</v>
      </c>
      <c r="C58" s="659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15" customHeight="1" x14ac:dyDescent="0.2">
      <c r="J64" s="133"/>
    </row>
    <row r="65" spans="1:18" ht="13.15" customHeight="1" x14ac:dyDescent="0.2">
      <c r="J65" s="133"/>
    </row>
    <row r="66" spans="1:18" ht="8.4499999999999993" customHeight="1" x14ac:dyDescent="0.2">
      <c r="K66" s="133"/>
      <c r="L66" s="133"/>
    </row>
    <row r="67" spans="1:18" ht="24" customHeight="1" x14ac:dyDescent="0.2"/>
    <row r="68" spans="1:18" ht="24" customHeight="1" x14ac:dyDescent="0.2"/>
    <row r="69" spans="1:18" ht="15.75" x14ac:dyDescent="0.2">
      <c r="A69" s="139" t="str">
        <f>A1</f>
        <v>AAAAA BBBBB</v>
      </c>
      <c r="H69" s="195" t="str">
        <f>H1</f>
        <v>Jahr / Anno 2019</v>
      </c>
    </row>
    <row r="71" spans="1:18" x14ac:dyDescent="0.2">
      <c r="A71" s="83" t="s">
        <v>96</v>
      </c>
    </row>
    <row r="72" spans="1:18" x14ac:dyDescent="0.2">
      <c r="A72" s="83" t="s">
        <v>97</v>
      </c>
    </row>
    <row r="74" spans="1:18" ht="29.45" customHeight="1" x14ac:dyDescent="0.2">
      <c r="A74" s="643" t="s">
        <v>64</v>
      </c>
      <c r="B74" s="642" t="s">
        <v>94</v>
      </c>
      <c r="C74" s="647"/>
      <c r="D74" s="643" t="s">
        <v>95</v>
      </c>
      <c r="E74" s="137" t="s">
        <v>98</v>
      </c>
      <c r="F74" s="643" t="s">
        <v>99</v>
      </c>
      <c r="H74" s="643" t="s">
        <v>64</v>
      </c>
      <c r="I74" s="642" t="s">
        <v>152</v>
      </c>
      <c r="J74" s="642" t="s">
        <v>153</v>
      </c>
      <c r="K74" s="642" t="s">
        <v>154</v>
      </c>
      <c r="L74" s="642" t="s">
        <v>155</v>
      </c>
      <c r="M74" s="642" t="s">
        <v>156</v>
      </c>
      <c r="N74" s="642" t="s">
        <v>157</v>
      </c>
      <c r="O74" s="642" t="s">
        <v>158</v>
      </c>
      <c r="P74" s="642" t="s">
        <v>159</v>
      </c>
      <c r="Q74" s="640" t="s">
        <v>263</v>
      </c>
      <c r="R74" s="642" t="s">
        <v>163</v>
      </c>
    </row>
    <row r="75" spans="1:18" ht="10.15" customHeight="1" x14ac:dyDescent="0.2">
      <c r="A75" s="645"/>
      <c r="B75" s="641"/>
      <c r="C75" s="648"/>
      <c r="D75" s="645"/>
      <c r="E75" s="141">
        <v>5.0000000000000001E-3</v>
      </c>
      <c r="F75" s="645"/>
      <c r="H75" s="645"/>
      <c r="I75" s="641"/>
      <c r="J75" s="641"/>
      <c r="K75" s="641"/>
      <c r="L75" s="641"/>
      <c r="M75" s="641"/>
      <c r="N75" s="641"/>
      <c r="O75" s="641"/>
      <c r="P75" s="641"/>
      <c r="Q75" s="641"/>
      <c r="R75" s="641"/>
    </row>
    <row r="76" spans="1:18" s="30" customFormat="1" ht="11.25" x14ac:dyDescent="0.2">
      <c r="A76" s="243">
        <v>1</v>
      </c>
      <c r="B76" s="662">
        <f ca="1">SUM('01'!$I$29,'01'!$I$35,'01'!$I$36)</f>
        <v>0</v>
      </c>
      <c r="C76" s="662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1.25" x14ac:dyDescent="0.2">
      <c r="A77" s="246">
        <v>2</v>
      </c>
      <c r="B77" s="646">
        <f ca="1">SUM('02'!$I$29,'02'!$I$35,'02'!$I$36)</f>
        <v>0</v>
      </c>
      <c r="C77" s="646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1.25" x14ac:dyDescent="0.2">
      <c r="A78" s="246">
        <v>3</v>
      </c>
      <c r="B78" s="646">
        <f ca="1">SUM('03'!$I$29,'03'!$I$35,'03'!$I$36)</f>
        <v>0</v>
      </c>
      <c r="C78" s="646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1.25" x14ac:dyDescent="0.2">
      <c r="A79" s="246">
        <v>4</v>
      </c>
      <c r="B79" s="646">
        <f ca="1">SUM('04'!$I$29,'04'!$I$35,'04'!$I$36)</f>
        <v>0</v>
      </c>
      <c r="C79" s="646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1.25" x14ac:dyDescent="0.2">
      <c r="A80" s="246">
        <v>5</v>
      </c>
      <c r="B80" s="646">
        <f ca="1">SUM('05'!$I$29,'05'!$I$35,'05'!$I$36)</f>
        <v>0</v>
      </c>
      <c r="C80" s="646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1.25" x14ac:dyDescent="0.2">
      <c r="A81" s="246">
        <v>6</v>
      </c>
      <c r="B81" s="646">
        <f ca="1">SUM('06'!$I$29,'06'!$I$35,'06'!$I$36)</f>
        <v>0</v>
      </c>
      <c r="C81" s="646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1.25" x14ac:dyDescent="0.2">
      <c r="A82" s="246">
        <v>14</v>
      </c>
      <c r="B82" s="646">
        <f ca="1">SUM('14'!$I$29,'14'!$I$35,'14'!$I$36)</f>
        <v>0</v>
      </c>
      <c r="C82" s="646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1.25" x14ac:dyDescent="0.2">
      <c r="A83" s="246">
        <v>7</v>
      </c>
      <c r="B83" s="646">
        <f ca="1">SUM('07'!$I$29,'07'!$I$35,'07'!$I$36)</f>
        <v>0</v>
      </c>
      <c r="C83" s="646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1.25" x14ac:dyDescent="0.2">
      <c r="A84" s="246">
        <v>8</v>
      </c>
      <c r="B84" s="646">
        <f ca="1">SUM('08'!$I$29,'08'!$I$35,'08'!$I$36)</f>
        <v>0</v>
      </c>
      <c r="C84" s="646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1.25" x14ac:dyDescent="0.2">
      <c r="A85" s="246">
        <v>9</v>
      </c>
      <c r="B85" s="646">
        <f ca="1">SUM('09'!$I$29,'09'!$I$35,'09'!$I$36)</f>
        <v>0</v>
      </c>
      <c r="C85" s="646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1.25" x14ac:dyDescent="0.2">
      <c r="A86" s="246">
        <v>10</v>
      </c>
      <c r="B86" s="646">
        <f ca="1">SUM('10'!$I$29,'10'!$I$35,'10'!$I$36)</f>
        <v>0</v>
      </c>
      <c r="C86" s="646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1.25" x14ac:dyDescent="0.2">
      <c r="A87" s="246">
        <v>11</v>
      </c>
      <c r="B87" s="646">
        <f ca="1">SUM('11'!$I$29,'11'!$I$35,'11'!$I$36)</f>
        <v>0</v>
      </c>
      <c r="C87" s="646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1.25" x14ac:dyDescent="0.2">
      <c r="A88" s="246">
        <v>13</v>
      </c>
      <c r="B88" s="646">
        <f ca="1">SUM('13'!$I$29,'13'!$I$35,'13'!$I$36)</f>
        <v>0</v>
      </c>
      <c r="C88" s="646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1.25" x14ac:dyDescent="0.2">
      <c r="A89" s="249">
        <v>12</v>
      </c>
      <c r="B89" s="663">
        <f ca="1">SUM('12'!$I$29,'12'!$I$35,'12'!$I$36)</f>
        <v>0</v>
      </c>
      <c r="C89" s="663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">
      <c r="A92" s="643" t="s">
        <v>64</v>
      </c>
      <c r="B92" s="643" t="s">
        <v>84</v>
      </c>
      <c r="C92" s="643" t="s">
        <v>85</v>
      </c>
      <c r="D92" s="643" t="s">
        <v>135</v>
      </c>
      <c r="E92" s="643" t="s">
        <v>86</v>
      </c>
      <c r="F92" s="643" t="s">
        <v>87</v>
      </c>
    </row>
    <row r="93" spans="1:18" ht="26.25" customHeight="1" x14ac:dyDescent="0.2">
      <c r="A93" s="644"/>
      <c r="B93" s="644"/>
      <c r="C93" s="644"/>
      <c r="D93" s="644"/>
      <c r="E93" s="644"/>
      <c r="F93" s="645"/>
    </row>
    <row r="94" spans="1:18" x14ac:dyDescent="0.2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">
      <c r="D108" s="45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A19" sqref="A19:C19"/>
    </sheetView>
  </sheetViews>
  <sheetFormatPr baseColWidth="10" defaultRowHeight="12.75" x14ac:dyDescent="0.2"/>
  <cols>
    <col min="1" max="1" width="3.28515625" customWidth="1"/>
    <col min="2" max="2" width="21.85546875" customWidth="1"/>
    <col min="3" max="3" width="24.7109375" customWidth="1"/>
    <col min="4" max="4" width="7.140625" customWidth="1"/>
    <col min="5" max="5" width="12.42578125" customWidth="1"/>
    <col min="6" max="6" width="12.28515625" customWidth="1"/>
    <col min="7" max="8" width="7.140625" customWidth="1"/>
    <col min="9" max="9" width="9.7109375" customWidth="1"/>
    <col min="10" max="10" width="10.28515625" customWidth="1"/>
    <col min="11" max="11" width="10.42578125" customWidth="1"/>
    <col min="12" max="12" width="6.28515625" customWidth="1"/>
    <col min="13" max="13" width="7.140625" customWidth="1"/>
    <col min="14" max="14" width="6.28515625" customWidth="1"/>
    <col min="15" max="15" width="9" customWidth="1"/>
    <col min="16" max="16" width="9.5703125" customWidth="1"/>
    <col min="17" max="27" width="7.85546875" customWidth="1"/>
  </cols>
  <sheetData>
    <row r="1" spans="1:27" x14ac:dyDescent="0.2">
      <c r="A1" s="71" t="s">
        <v>133</v>
      </c>
    </row>
    <row r="2" spans="1:27" ht="8.4499999999999993" customHeight="1" x14ac:dyDescent="0.2"/>
    <row r="3" spans="1:27" s="196" customFormat="1" ht="34.15" customHeight="1" x14ac:dyDescent="0.15">
      <c r="A3" s="672" t="str">
        <f>'[1]Mit-1'!A3:A4</f>
        <v>Nr.</v>
      </c>
      <c r="B3" s="674" t="str">
        <f>'[1]Mit-1'!B3:B4</f>
        <v>Name u. Vorname
Cognome e nome</v>
      </c>
      <c r="C3" s="674" t="str">
        <f>'[1]Mit-1'!C3:C4</f>
        <v>Anschrift
Indirizzo</v>
      </c>
      <c r="D3" s="668" t="str">
        <f>'[1]Mit-1'!D3:D4</f>
        <v>Geburts-
datum 
Data di nascita</v>
      </c>
      <c r="E3" s="674" t="str">
        <f>'[1]Mit-1'!E3:E4</f>
        <v>Geburtsort
Luogo di nascita</v>
      </c>
      <c r="F3" s="668" t="str">
        <f>'[1]Mit-1'!F3:F4</f>
        <v>Steuernummer
Codice Fiscale</v>
      </c>
      <c r="G3" s="668" t="str">
        <f>'[1]Mit-1'!G3:G4</f>
        <v>Eintritts-
datum
Data assunzione</v>
      </c>
      <c r="H3" s="670" t="str">
        <f>'[1]Mit-1'!H3:H4</f>
        <v>Austritts-datum
Data licenziam.</v>
      </c>
      <c r="I3" s="668" t="str">
        <f>'[1]Mit-1'!I3:I4</f>
        <v>Regionaler Steuerzuschlag IRPEF
Vorjahr
Addizionale regionale 
anno precedente 
(siehe unten)
(vedasi sotto)</v>
      </c>
      <c r="J3" s="677" t="str">
        <f>'[1]Mit-1'!J3:J4</f>
        <v>Gemeinde-Zusatzsteuer
Vorjahr
Addizionale comunale
anno precedente
(siehe unten)
(vedasi sotto)</v>
      </c>
      <c r="K3" s="643" t="str">
        <f>'[1]Mit-1'!K3:K4</f>
        <v>voraussichtl. Einkommen  lfd. Jahr
(für Berechnung  Absetzbeträge)
Reddito presunto anno corrente
(per il calcolo delle detrazioni d'imposta)</v>
      </c>
      <c r="L3" s="643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3" t="str">
        <f>'[1]Mit-1'!M3:M4</f>
        <v>Jährlicher Steuerabsetz-betrag für abhängige Arbeit
Detrazione annua d'imposta per lavoro dipendente</v>
      </c>
      <c r="N3" s="643" t="str">
        <f>'[1]Mit-1'!N3:N4</f>
        <v>Jährlicher Steuerabsetz-betrag für zu Lasten lebenden Ehepartner
Detrazione annua d'imposta per coniuge a carico</v>
      </c>
      <c r="O3" s="643" t="str">
        <f>'[1]Mit-1'!O3:O4</f>
        <v>Jährlicher Steuerabsetz-
betrag für zu Lasten lebende Kinder 21-24 J.
Detrazione annua dal reddito per figli a carico 
21-24 a.</v>
      </c>
      <c r="P3" s="643" t="str">
        <f>'[1]Mit-1'!P3:P4</f>
        <v xml:space="preserve">Jährlicher Steuerabsetz-
betrag für andere zu Lasten lebende Personen
Detrazione annua dal reddito per altre persone a carico 
</v>
      </c>
      <c r="Q3" s="643" t="str">
        <f>'[1]Mit-1'!Q3:Q4</f>
        <v>Gemeinde-
zusatz-
steuer
Addizion. comunale
%</v>
      </c>
      <c r="R3" s="643" t="str">
        <f>'[1]Mit-1'!R3:R4</f>
        <v>Zusatzrenten-fonds
Arbeitnehmer
%
Fondi di previdenza complem. dipendente
%</v>
      </c>
      <c r="S3" s="643" t="str">
        <f>'[1]Mit-1'!S3:S4</f>
        <v>Regionale Zusatz-
steuer
%
Addizion. regionale 
%</v>
      </c>
      <c r="T3" s="643" t="str">
        <f>'[1]Mit-1'!U3:U4</f>
        <v>Abfertigungs-fonds Vorjahr
Fondo TFR 
anno precedente</v>
      </c>
      <c r="U3" s="289"/>
      <c r="V3" s="680" t="s">
        <v>210</v>
      </c>
      <c r="W3" s="680"/>
      <c r="X3" s="680"/>
      <c r="Y3" s="680"/>
      <c r="Z3" s="680"/>
      <c r="AA3" s="679" t="s">
        <v>211</v>
      </c>
    </row>
    <row r="4" spans="1:27" s="197" customFormat="1" ht="77.25" customHeight="1" x14ac:dyDescent="0.2">
      <c r="A4" s="673"/>
      <c r="B4" s="675"/>
      <c r="C4" s="675"/>
      <c r="D4" s="669"/>
      <c r="E4" s="675"/>
      <c r="F4" s="676"/>
      <c r="G4" s="669"/>
      <c r="H4" s="671"/>
      <c r="I4" s="669"/>
      <c r="J4" s="678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79"/>
    </row>
    <row r="5" spans="1:27" s="196" customFormat="1" ht="13.15" customHeight="1" x14ac:dyDescent="0.15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45597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15" customHeight="1" x14ac:dyDescent="0.15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15" customHeight="1" x14ac:dyDescent="0.15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15" customHeight="1" x14ac:dyDescent="0.15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15" customHeight="1" x14ac:dyDescent="0.15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15" customHeight="1" x14ac:dyDescent="0.15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15" customHeight="1" x14ac:dyDescent="0.15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15" customHeight="1" x14ac:dyDescent="0.15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15" customHeight="1" x14ac:dyDescent="0.15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15" customHeight="1" x14ac:dyDescent="0.15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15" customHeight="1" x14ac:dyDescent="0.15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15" customHeight="1" x14ac:dyDescent="0.15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15" customHeight="1" x14ac:dyDescent="0.15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15" customHeight="1" x14ac:dyDescent="0.15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15" customHeight="1" x14ac:dyDescent="0.15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[1]Firma!$A$11</f>
        <v>45323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[1]Firma!$B$11</f>
        <v>29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VLOOKUP($G$8,'[1]Lohntab-Tab-retr.'!$A$7:$O$15,3,1)</f>
        <v>1477.83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560">
        <f>VLOOKUP($G$8,'[1]Lohntab-Tab-retr.'!$A$49:$O$57,3,FALSE)</f>
        <v>8</v>
      </c>
      <c r="F12" s="560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'01'!A16+(VLOOKUP($P$3,'[1]Mit-2'!$A$90:$P$104,4,FALSE))*G9%</f>
        <v>0</v>
      </c>
      <c r="B16" s="438">
        <f>M50</f>
        <v>0</v>
      </c>
      <c r="C16" s="438">
        <f>A16-B16</f>
        <v>0</v>
      </c>
      <c r="D16" s="438">
        <f>'01'!D16+(VLOOKUP($P$3,'[1]Mit-2'!$A$90:$AD$104,18,FALSE))*G9%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220</v>
      </c>
      <c r="D45" s="19">
        <v>11</v>
      </c>
      <c r="E45" s="511"/>
      <c r="F45" s="512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48</v>
      </c>
      <c r="D48" s="227">
        <v>11</v>
      </c>
      <c r="E48" s="578"/>
      <c r="F48" s="579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11">
        <f>IF(I29=0,0,Steuern!N77)</f>
        <v>0</v>
      </c>
      <c r="F51" s="512"/>
      <c r="G51" s="60">
        <f>IF(I29=0,0,Steuern!P77)</f>
        <v>0</v>
      </c>
      <c r="H51" s="67">
        <f>IF(I29=0,0,Steuern!R77)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[1]Firma!$A$12</f>
        <v>45352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VLOOKUP($P$3,'[1]Mit-2'!$A$5:$AD$19,19,FALSE)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VLOOKUP($G$8,'[1]Lohntab-Tab-retr.'!$A$7:$O$15,4,FALSE)</f>
        <v>1477.83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560">
        <f>VLOOKUP($G$8,'[1]Lohntab-Tab-retr.'!$A$49:$O$57,4,FALSE)</f>
        <v>8</v>
      </c>
      <c r="F12" s="560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'02'!A16+(VLOOKUP($P$3,'[1]Mit-2'!$A$90:$P$104,5,FALSE))*G9%</f>
        <v>0</v>
      </c>
      <c r="B16" s="438">
        <f>M50</f>
        <v>0</v>
      </c>
      <c r="C16" s="438">
        <f>A16-B16</f>
        <v>0</v>
      </c>
      <c r="D16" s="438">
        <f>'02'!D16+(VLOOKUP($P$3,'[1]Mit-2'!$A$90:$AD$104,19,FALSE))*G9%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219</v>
      </c>
      <c r="D45" s="19">
        <v>11</v>
      </c>
      <c r="E45" s="511"/>
      <c r="F45" s="512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49</v>
      </c>
      <c r="D48" s="227">
        <v>11</v>
      </c>
      <c r="E48" s="578"/>
      <c r="F48" s="579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11">
        <f>IF(I29=0,0,Steuern!N78)</f>
        <v>0</v>
      </c>
      <c r="F51" s="512"/>
      <c r="G51" s="60">
        <f>IF(I29=0,0,Steuern!P78)</f>
        <v>0</v>
      </c>
      <c r="H51" s="67">
        <f>IF(I29=0,0,Steuern!R78)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-'02'!H59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disablePrompts="1"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[1]Firma!$A$13</f>
        <v>45383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VLOOKUP($G$8,'[1]Lohntab-Tab-retr.'!$A$7:$O$15,5,FALSE)</f>
        <v>1477.83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560">
        <f>VLOOKUP($G$8,'[1]Lohntab-Tab-retr.'!$A$49:$O$57,5,FALSE)</f>
        <v>8</v>
      </c>
      <c r="F12" s="560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'03'!A16+(VLOOKUP($P$3,'[1]Mit-2'!$A$90:$P$104,6,FALSE))*G9%</f>
        <v>0</v>
      </c>
      <c r="B16" s="438">
        <f>M50</f>
        <v>0</v>
      </c>
      <c r="C16" s="438">
        <f>A16-B16</f>
        <v>0</v>
      </c>
      <c r="D16" s="438">
        <f>'03'!D16+(VLOOKUP($P$3,'[1]Mit-2'!$A$90:$AD$104,20,FALSE))*G9%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221</v>
      </c>
      <c r="D45" s="19">
        <v>11</v>
      </c>
      <c r="E45" s="511"/>
      <c r="F45" s="512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50</v>
      </c>
      <c r="D48" s="227">
        <v>11</v>
      </c>
      <c r="E48" s="578"/>
      <c r="F48" s="579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11">
        <f>IF(I29=0,0,Steuern!N79)</f>
        <v>0</v>
      </c>
      <c r="F51" s="512"/>
      <c r="G51" s="60">
        <f>IF(I29=0,0,Steuern!P79)</f>
        <v>0</v>
      </c>
      <c r="H51" s="67">
        <f>IF(I29=0,0,Steuern!R79)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-'03'!H59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590550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.7109375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10.1406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[1]Firma!$A$14</f>
        <v>45413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3.9" customHeight="1" x14ac:dyDescent="0.2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">
      <c r="A12" s="171">
        <f>VLOOKUP($G$8,'[1]Lohntab-Tab-retr.'!$A$7:$O$15,6,FALSE)</f>
        <v>1477.83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560">
        <f>VLOOKUP($G$8,'[1]Lohntab-Tab-retr.'!$A$49:$O$57,6,FALSE)</f>
        <v>8</v>
      </c>
      <c r="F12" s="560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40">
        <f>'04'!A16+(VLOOKUP($P$3,'[1]Mit-2'!$A$90:$P$104,7,FALSE))*G9%</f>
        <v>0</v>
      </c>
      <c r="B16" s="438">
        <f>M50</f>
        <v>0</v>
      </c>
      <c r="C16" s="438">
        <f>A16-B16</f>
        <v>0</v>
      </c>
      <c r="D16" s="438">
        <f>'04'!D16+(VLOOKUP($P$3,'[1]Mit-2'!$A$90:$AD$104,21,FALSE))*G9%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">
      <c r="A45" s="110" t="s">
        <v>115</v>
      </c>
      <c r="B45" s="18"/>
      <c r="C45" s="111" t="s">
        <v>222</v>
      </c>
      <c r="D45" s="19">
        <v>11</v>
      </c>
      <c r="E45" s="511"/>
      <c r="F45" s="512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">
      <c r="A48" s="224" t="s">
        <v>115</v>
      </c>
      <c r="B48" s="225"/>
      <c r="C48" s="226" t="s">
        <v>51</v>
      </c>
      <c r="D48" s="227">
        <v>11</v>
      </c>
      <c r="E48" s="578"/>
      <c r="F48" s="579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11">
        <f>IF(I29=0,0,Steuern!N80)</f>
        <v>0</v>
      </c>
      <c r="F51" s="512"/>
      <c r="G51" s="60">
        <f>IF(I29=0,0,Steuern!P80)</f>
        <v>0</v>
      </c>
      <c r="H51" s="67">
        <f>IF(I29=0,0,Steuern!R80)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6"/>
      <c r="W53" s="6"/>
      <c r="X53" s="6"/>
      <c r="Y53" s="6"/>
      <c r="Z53" s="6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495"/>
      <c r="T54" s="499"/>
      <c r="U54" s="491"/>
      <c r="V54" s="3"/>
      <c r="W54" s="3"/>
      <c r="X54" s="3"/>
      <c r="Y54" s="3"/>
      <c r="Z54" s="3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v>0</v>
      </c>
    </row>
    <row r="125" spans="1:5" x14ac:dyDescent="0.2">
      <c r="A125">
        <v>0</v>
      </c>
    </row>
    <row r="126" spans="1:5" x14ac:dyDescent="0.2">
      <c r="A126">
        <v>0</v>
      </c>
    </row>
    <row r="127" spans="1:5" x14ac:dyDescent="0.2">
      <c r="A127">
        <v>0</v>
      </c>
    </row>
    <row r="128" spans="1:5" x14ac:dyDescent="0.2">
      <c r="A128">
        <v>0</v>
      </c>
    </row>
    <row r="129" spans="1:1" x14ac:dyDescent="0.2">
      <c r="A129">
        <v>0</v>
      </c>
    </row>
    <row r="130" spans="1:1" x14ac:dyDescent="0.2">
      <c r="A130">
        <v>0</v>
      </c>
    </row>
    <row r="131" spans="1:1" x14ac:dyDescent="0.2">
      <c r="A131">
        <v>0</v>
      </c>
    </row>
    <row r="132" spans="1:1" x14ac:dyDescent="0.2">
      <c r="A132">
        <v>0</v>
      </c>
    </row>
    <row r="133" spans="1:1" x14ac:dyDescent="0.2">
      <c r="A133">
        <v>0</v>
      </c>
    </row>
    <row r="134" spans="1:1" x14ac:dyDescent="0.2">
      <c r="A134">
        <v>0</v>
      </c>
    </row>
    <row r="135" spans="1:1" x14ac:dyDescent="0.2">
      <c r="A135">
        <v>0</v>
      </c>
    </row>
    <row r="136" spans="1:1" x14ac:dyDescent="0.2">
      <c r="A136">
        <v>0</v>
      </c>
    </row>
    <row r="137" spans="1:1" x14ac:dyDescent="0.2">
      <c r="A137">
        <v>0</v>
      </c>
    </row>
    <row r="138" spans="1:1" x14ac:dyDescent="0.2">
      <c r="A138">
        <v>0</v>
      </c>
    </row>
    <row r="139" spans="1:1" x14ac:dyDescent="0.2">
      <c r="A139">
        <v>0</v>
      </c>
    </row>
    <row r="140" spans="1:1" x14ac:dyDescent="0.2">
      <c r="A140">
        <v>0</v>
      </c>
    </row>
    <row r="141" spans="1:1" x14ac:dyDescent="0.2">
      <c r="A141">
        <v>0</v>
      </c>
    </row>
    <row r="142" spans="1:1" x14ac:dyDescent="0.2">
      <c r="A142">
        <v>0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171450</xdr:rowOff>
                  </from>
                  <to>
                    <xdr:col>8</xdr:col>
                    <xdr:colOff>552450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[1]Firma!$A$15</f>
        <v>45444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VLOOKUP($P$3,'[1]Mit-2'!$A$5:$AD$19,22,FALSE)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3.9" customHeight="1" x14ac:dyDescent="0.2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">
      <c r="A12" s="171">
        <f>VLOOKUP($G$8,'[1]Lohntab-Tab-retr.'!$A$7:$O$15,7,FALSE)</f>
        <v>1477.83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560">
        <f>VLOOKUP($G$8,'[1]Lohntab-Tab-retr.'!$A$49:$O$57,7,FALSE)</f>
        <v>8</v>
      </c>
      <c r="F12" s="560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40">
        <f>'05'!A16+(VLOOKUP($P$3,'[1]Mit-2'!$A$90:$P$104,8,FALSE))*G9%</f>
        <v>0</v>
      </c>
      <c r="B16" s="438">
        <f>M50</f>
        <v>0</v>
      </c>
      <c r="C16" s="438">
        <f>A16-B16</f>
        <v>0</v>
      </c>
      <c r="D16" s="438">
        <f>'05'!D16+(VLOOKUP($P$3,'[1]Mit-2'!$A$90:$AD$104,22,FALSE))*G9%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223</v>
      </c>
      <c r="D45" s="19">
        <v>11</v>
      </c>
      <c r="E45" s="511"/>
      <c r="F45" s="512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52</v>
      </c>
      <c r="D48" s="227">
        <v>11</v>
      </c>
      <c r="E48" s="578"/>
      <c r="F48" s="579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11">
        <f>IF(I29=0,0,Steuern!N81)</f>
        <v>0</v>
      </c>
      <c r="F51" s="512"/>
      <c r="G51" s="60">
        <f>IF(I29=0,0,Steuern!P81)</f>
        <v>0</v>
      </c>
      <c r="H51" s="67">
        <f>IF(I29=0,0,Steuern!R81)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-'05'!H59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19050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[1]Firma!$A$16</f>
        <v>14.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VLOOKUP($G$8,'[1]Lohntab-Tab-retr.'!$A$7:$O$15,8,FALSE)</f>
        <v>1477.83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560">
        <f>VLOOKUP($G$8,'[1]Lohntab-Tab-retr.'!$A$49:$O$57,8,FALSE)</f>
        <v>8</v>
      </c>
      <c r="F12" s="560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87"/>
      <c r="F14" s="587"/>
      <c r="G14" s="148"/>
      <c r="H14" s="148"/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1"/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11">
        <f>IF(I29=0,0,Steuern!N82)</f>
        <v>0</v>
      </c>
      <c r="F51" s="512"/>
      <c r="G51" s="60">
        <f>IF(I29=0,0,Steuern!P82)</f>
        <v>0</v>
      </c>
      <c r="H51" s="67">
        <f>IF(I29=0,0,Steuern!R82)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3"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-'06'!H59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"/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v>0</v>
      </c>
    </row>
    <row r="125" spans="1:5" x14ac:dyDescent="0.2">
      <c r="A125">
        <v>0</v>
      </c>
    </row>
    <row r="126" spans="1:5" x14ac:dyDescent="0.2">
      <c r="A126">
        <v>0</v>
      </c>
    </row>
    <row r="127" spans="1:5" x14ac:dyDescent="0.2">
      <c r="A127">
        <v>0</v>
      </c>
    </row>
    <row r="128" spans="1:5" x14ac:dyDescent="0.2">
      <c r="A128">
        <v>0</v>
      </c>
    </row>
    <row r="129" spans="1:1" x14ac:dyDescent="0.2">
      <c r="A129">
        <v>0</v>
      </c>
    </row>
    <row r="130" spans="1:1" x14ac:dyDescent="0.2">
      <c r="A130">
        <v>0</v>
      </c>
    </row>
    <row r="131" spans="1:1" x14ac:dyDescent="0.2">
      <c r="A131">
        <v>0</v>
      </c>
    </row>
    <row r="132" spans="1:1" x14ac:dyDescent="0.2">
      <c r="A132">
        <v>0</v>
      </c>
    </row>
    <row r="133" spans="1:1" x14ac:dyDescent="0.2">
      <c r="A133">
        <v>0</v>
      </c>
    </row>
    <row r="134" spans="1:1" x14ac:dyDescent="0.2">
      <c r="A134">
        <v>0</v>
      </c>
    </row>
    <row r="135" spans="1:1" x14ac:dyDescent="0.2">
      <c r="A135">
        <v>0</v>
      </c>
    </row>
    <row r="136" spans="1:1" x14ac:dyDescent="0.2">
      <c r="A136">
        <v>0</v>
      </c>
    </row>
    <row r="137" spans="1:1" x14ac:dyDescent="0.2">
      <c r="A137">
        <v>0</v>
      </c>
    </row>
    <row r="138" spans="1:1" x14ac:dyDescent="0.2">
      <c r="A138">
        <v>0</v>
      </c>
    </row>
    <row r="139" spans="1:1" x14ac:dyDescent="0.2">
      <c r="A139">
        <v>0</v>
      </c>
    </row>
    <row r="140" spans="1:1" x14ac:dyDescent="0.2">
      <c r="A140">
        <v>0</v>
      </c>
    </row>
    <row r="141" spans="1:1" x14ac:dyDescent="0.2">
      <c r="A141">
        <v>0</v>
      </c>
    </row>
    <row r="142" spans="1:1" x14ac:dyDescent="0.2">
      <c r="A142">
        <v>0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542925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[1]Firma!$A$17</f>
        <v>45474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VLOOKUP($P$3,'[1]Mit-2'!$A$5:$AD$19,24,FALSE)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VLOOKUP($G$8,'[1]Lohntab-Tab-retr.'!$A$7:$O$15,9,FALSE)</f>
        <v>1477.83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560">
        <f>VLOOKUP($G$8,'[1]Lohntab-Tab-retr.'!$A$49:$O$57,9,FALSE)</f>
        <v>8</v>
      </c>
      <c r="F12" s="560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'06'!A16+(VLOOKUP($P$3,'[1]Mit-2'!$A$90:$P$104,10,FALSE))*G9%</f>
        <v>0</v>
      </c>
      <c r="B16" s="438">
        <f>M50</f>
        <v>0</v>
      </c>
      <c r="C16" s="438">
        <f>A16-B16</f>
        <v>0</v>
      </c>
      <c r="D16" s="438">
        <f>'06'!D16+(VLOOKUP($P$3,'[1]Mit-2'!$A$90:$AD$104,24,FALSE))*G9%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224</v>
      </c>
      <c r="D45" s="19">
        <v>11</v>
      </c>
      <c r="E45" s="511"/>
      <c r="F45" s="512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53</v>
      </c>
      <c r="D48" s="227">
        <v>11</v>
      </c>
      <c r="E48" s="578"/>
      <c r="F48" s="579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11">
        <f>IF(I29=0,0,Steuern!N83)</f>
        <v>0</v>
      </c>
      <c r="F51" s="512"/>
      <c r="G51" s="60">
        <f>IF(I29=0,0,Steuern!P83)</f>
        <v>0</v>
      </c>
      <c r="H51" s="67">
        <f>IF(I29=0,0,Steuern!R83)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9525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[1]Firma!$A$18</f>
        <v>45505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VLOOKUP($P$3,'[1]Mit-2'!$A$5:$AD$19,25,FALSE)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VLOOKUP($G$8,'[1]Lohntab-Tab-retr.'!$A$7:$O$15,10,FALSE)</f>
        <v>1477.83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560">
        <f>VLOOKUP($G$8,'[1]Lohntab-Tab-retr.'!$A$49:$O$57,10,FALSE)</f>
        <v>8</v>
      </c>
      <c r="F12" s="560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'07'!A16+(VLOOKUP($P$3,'[1]Mit-2'!$A$90:$P$104,11,FALSE))*G9%</f>
        <v>0</v>
      </c>
      <c r="B16" s="438">
        <f>M50</f>
        <v>0</v>
      </c>
      <c r="C16" s="438">
        <f>A16-B16</f>
        <v>0</v>
      </c>
      <c r="D16" s="438">
        <f>'07'!D16+(VLOOKUP($P$3,'[1]Mit-2'!$A$90:$AD$104,25,FALSE))*G9%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225</v>
      </c>
      <c r="D45" s="19">
        <v>11</v>
      </c>
      <c r="E45" s="511"/>
      <c r="F45" s="512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54</v>
      </c>
      <c r="D48" s="227">
        <v>11</v>
      </c>
      <c r="E48" s="578"/>
      <c r="F48" s="579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11">
        <f>IF(I29=0,0,Steuern!N84)</f>
        <v>0</v>
      </c>
      <c r="F51" s="512"/>
      <c r="G51" s="60">
        <f>IF(I29=0,0,Steuern!P84)</f>
        <v>0</v>
      </c>
      <c r="H51" s="67">
        <f>IF(I29=0,0,Steuern!R84)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IF($I$9="",0,Ausgleich!F60)</f>
        <v>0</v>
      </c>
      <c r="F52" s="521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-'07'!H59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361950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Wolfgang Lanz</cp:lastModifiedBy>
  <cp:lastPrinted>2017-09-29T10:55:49Z</cp:lastPrinted>
  <dcterms:created xsi:type="dcterms:W3CDTF">2003-02-04T09:51:06Z</dcterms:created>
  <dcterms:modified xsi:type="dcterms:W3CDTF">2024-11-12T11:25:55Z</dcterms:modified>
</cp:coreProperties>
</file>